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165" yWindow="0" windowWidth="20730" windowHeight="11760" tabRatio="292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S43" i="1"/>
  <c r="S42"/>
  <c r="O43"/>
  <c r="O4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3"/>
  <c r="K42"/>
  <c r="G42"/>
  <c r="G43"/>
  <c r="W42"/>
  <c r="W43"/>
  <c r="V42"/>
  <c r="M42"/>
  <c r="D48"/>
  <c r="V43"/>
  <c r="U42"/>
  <c r="U43"/>
  <c r="T42"/>
  <c r="T43"/>
  <c r="R42"/>
  <c r="R43"/>
  <c r="P42"/>
  <c r="P43"/>
  <c r="N42"/>
  <c r="N43"/>
  <c r="L42"/>
  <c r="L43"/>
  <c r="M43"/>
</calcChain>
</file>

<file path=xl/sharedStrings.xml><?xml version="1.0" encoding="utf-8"?>
<sst xmlns="http://schemas.openxmlformats.org/spreadsheetml/2006/main" count="323" uniqueCount="128">
  <si>
    <t>base of birch, amid roots; rel.</t>
  </si>
  <si>
    <t>sub ad</t>
  </si>
  <si>
    <t>released; top of root ball</t>
  </si>
  <si>
    <t>Myodes gapperi</t>
  </si>
  <si>
    <t>Average</t>
  </si>
  <si>
    <t>Std. Dev.</t>
  </si>
  <si>
    <t>Peman</t>
    <phoneticPr fontId="7" type="noConversion"/>
  </si>
  <si>
    <t>DNA</t>
    <phoneticPr fontId="7" type="noConversion"/>
  </si>
  <si>
    <t>DNA</t>
    <phoneticPr fontId="7" type="noConversion"/>
  </si>
  <si>
    <t>Vermont, Addison Co., Lincoln, Colby Hill, Guthrie-Bancroft Parcel, Colby Hill Ecological Project, Ecosystem 6</t>
  </si>
  <si>
    <t>Fate</t>
  </si>
  <si>
    <t>JD805</t>
  </si>
  <si>
    <t>J.L. Leonard 2</t>
  </si>
  <si>
    <t>JD 806</t>
  </si>
  <si>
    <t>JD 807</t>
    <phoneticPr fontId="7" type="noConversion"/>
  </si>
  <si>
    <t>JD 808</t>
    <phoneticPr fontId="7" type="noConversion"/>
  </si>
  <si>
    <t>SPEC</t>
  </si>
  <si>
    <t>SEX</t>
  </si>
  <si>
    <t>WT</t>
  </si>
  <si>
    <t>60 traps + 9 pitfalls</t>
  </si>
  <si>
    <t>Start: 12 Jul 2011</t>
  </si>
  <si>
    <t xml:space="preserve"> </t>
  </si>
  <si>
    <t>TrH</t>
  </si>
  <si>
    <t>CaCo</t>
  </si>
  <si>
    <t>NT-m</t>
  </si>
  <si>
    <t>SL</t>
  </si>
  <si>
    <t>NL-m</t>
  </si>
  <si>
    <t>NL-ø</t>
  </si>
  <si>
    <t>HERB</t>
  </si>
  <si>
    <t>GRAS</t>
  </si>
  <si>
    <t>SOIL</t>
  </si>
  <si>
    <t>LEAF</t>
  </si>
  <si>
    <t>ROCK</t>
  </si>
  <si>
    <t>COMMENTS</t>
  </si>
  <si>
    <t>ES6</t>
  </si>
  <si>
    <t>DATE</t>
  </si>
  <si>
    <t>Trap</t>
  </si>
  <si>
    <t>Caco%</t>
  </si>
  <si>
    <t>NT-dbh (cm)</t>
  </si>
  <si>
    <t>TPiMH</t>
  </si>
  <si>
    <t>Stn</t>
  </si>
  <si>
    <t>Blarina brevicauda</t>
  </si>
  <si>
    <r>
      <t>Peromyscus</t>
    </r>
    <r>
      <rPr>
        <sz val="10"/>
        <rFont val="Arial"/>
      </rPr>
      <t xml:space="preserve"> sp.</t>
    </r>
  </si>
  <si>
    <t>Captures:</t>
  </si>
  <si>
    <t>Total Captures</t>
  </si>
  <si>
    <t>GPS:</t>
  </si>
  <si>
    <t>REP</t>
  </si>
  <si>
    <t>S</t>
  </si>
  <si>
    <t>Pesp</t>
  </si>
  <si>
    <t>F</t>
  </si>
  <si>
    <t>subAd</t>
  </si>
  <si>
    <t>Dist. to H20</t>
  </si>
  <si>
    <t>&gt;50</t>
  </si>
  <si>
    <t>WOODY</t>
  </si>
  <si>
    <t>6A-5b</t>
  </si>
  <si>
    <t>6A-5a</t>
  </si>
  <si>
    <t>not lact</t>
  </si>
  <si>
    <t>punched, parasites noted</t>
  </si>
  <si>
    <t>punched; striped maple, ferns</t>
  </si>
  <si>
    <t>6A-8</t>
  </si>
  <si>
    <t>Blbr</t>
  </si>
  <si>
    <t>?</t>
  </si>
  <si>
    <t>released</t>
  </si>
  <si>
    <t>6A-11</t>
  </si>
  <si>
    <t>6A-14</t>
  </si>
  <si>
    <t>released; next to log</t>
  </si>
  <si>
    <t>6A-15</t>
  </si>
  <si>
    <t>M</t>
  </si>
  <si>
    <t>ad. Ing.</t>
  </si>
  <si>
    <t>punched</t>
  </si>
  <si>
    <t>6B-5</t>
  </si>
  <si>
    <t>ad.</t>
  </si>
  <si>
    <t>punched, next to log</t>
  </si>
  <si>
    <t>6A-1</t>
  </si>
  <si>
    <t>6A-5</t>
  </si>
  <si>
    <t>Myga</t>
  </si>
  <si>
    <t>sub ad.</t>
  </si>
  <si>
    <t>next to rock</t>
  </si>
  <si>
    <t>lact.</t>
  </si>
  <si>
    <t>dead, kept</t>
  </si>
  <si>
    <t>recapture</t>
  </si>
  <si>
    <t>next to rotten log</t>
  </si>
  <si>
    <t>6A-12</t>
  </si>
  <si>
    <t>dead, under suspended log</t>
  </si>
  <si>
    <t>F?</t>
  </si>
  <si>
    <t>dead; next to log</t>
  </si>
  <si>
    <t>lact</t>
  </si>
  <si>
    <t>6B-6</t>
  </si>
  <si>
    <t>sub. ad.</t>
  </si>
  <si>
    <t>6B-8</t>
  </si>
  <si>
    <t>dead, next to mossy rock</t>
  </si>
  <si>
    <t>6B-12</t>
  </si>
  <si>
    <t>V imp</t>
  </si>
  <si>
    <t>6B-15</t>
  </si>
  <si>
    <t>Tdc</t>
  </si>
  <si>
    <t>ad. Tdc</t>
  </si>
  <si>
    <t>punched; next to rotten log</t>
  </si>
  <si>
    <t>hi</t>
  </si>
  <si>
    <t>dead; next to rotten log; ferns</t>
  </si>
  <si>
    <t>lo</t>
  </si>
  <si>
    <t>kept; amid ferns</t>
  </si>
  <si>
    <t>dwad; next to mossy rock</t>
  </si>
  <si>
    <t>6A-13</t>
  </si>
  <si>
    <t>subad</t>
  </si>
  <si>
    <t>released; next to birch log</t>
  </si>
  <si>
    <t>M?</t>
  </si>
  <si>
    <t>dead; under suspended log</t>
  </si>
  <si>
    <t>ad Tnd</t>
  </si>
  <si>
    <t>adTnd.</t>
  </si>
  <si>
    <t>ad. Tnd.</t>
  </si>
  <si>
    <t>recap., next to rotten log, rel.</t>
  </si>
  <si>
    <t>6A-10</t>
  </si>
  <si>
    <t>6A-7</t>
  </si>
  <si>
    <t>released, next to log</t>
  </si>
  <si>
    <t>ad</t>
  </si>
  <si>
    <t>recapture; next to rock, kept</t>
  </si>
  <si>
    <t>released, amid ferns</t>
  </si>
  <si>
    <t>6B-13</t>
  </si>
  <si>
    <t>ad Vimp</t>
  </si>
  <si>
    <t>recapt.; next to rock; kept</t>
  </si>
  <si>
    <t>recapture; kept</t>
  </si>
  <si>
    <t>6B-11</t>
  </si>
  <si>
    <t>next to yellow birch; rel.</t>
  </si>
  <si>
    <t>rel.; next to rock</t>
  </si>
  <si>
    <t>rel.</t>
  </si>
  <si>
    <t>Vperf</t>
  </si>
  <si>
    <t>rel.; next to log.</t>
  </si>
  <si>
    <t>6B-1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</si>
</sst>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Verdana"/>
    </font>
    <font>
      <b/>
      <sz val="12"/>
      <name val="Arial"/>
    </font>
    <font>
      <b/>
      <sz val="10"/>
      <name val="Arial"/>
    </font>
    <font>
      <sz val="10"/>
      <name val="Arial"/>
    </font>
    <font>
      <i/>
      <sz val="10"/>
      <name val="Arial"/>
    </font>
    <font>
      <b/>
      <sz val="10"/>
      <name val="Arial Narrow"/>
    </font>
    <font>
      <b/>
      <sz val="12"/>
      <name val="Arial Narrow"/>
    </font>
    <font>
      <sz val="8"/>
      <name val="Verdana"/>
    </font>
    <font>
      <sz val="10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5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/>
    </xf>
    <xf numFmtId="15" fontId="3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15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2" fillId="0" borderId="2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15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/>
    <xf numFmtId="164" fontId="2" fillId="0" borderId="2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top"/>
    </xf>
    <xf numFmtId="164" fontId="2" fillId="0" borderId="0" xfId="0" applyNumberFormat="1" applyFont="1"/>
    <xf numFmtId="15" fontId="3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/>
    </xf>
    <xf numFmtId="15" fontId="3" fillId="2" borderId="0" xfId="0" applyNumberFormat="1" applyFont="1" applyFill="1" applyAlignment="1">
      <alignment horizontal="center" vertical="top"/>
    </xf>
    <xf numFmtId="15" fontId="3" fillId="3" borderId="0" xfId="0" applyNumberFormat="1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tabSelected="1" topLeftCell="D1" zoomScale="125" workbookViewId="0">
      <pane ySplit="2025" topLeftCell="A26"/>
      <selection activeCell="Z3" sqref="Z3"/>
      <selection pane="bottomLeft" activeCell="X41" sqref="X41:Z41"/>
    </sheetView>
  </sheetViews>
  <sheetFormatPr defaultColWidth="10.75" defaultRowHeight="12.75"/>
  <cols>
    <col min="1" max="1" width="7.875" style="3" customWidth="1"/>
    <col min="2" max="2" width="5.125" style="3" customWidth="1"/>
    <col min="3" max="3" width="4" style="3" customWidth="1"/>
    <col min="4" max="4" width="5.875" style="3" customWidth="1"/>
    <col min="5" max="5" width="4.75" style="3" customWidth="1"/>
    <col min="6" max="6" width="6" style="3" customWidth="1"/>
    <col min="7" max="7" width="4.25" style="3" customWidth="1"/>
    <col min="8" max="8" width="4.125" style="3" customWidth="1"/>
    <col min="9" max="9" width="5.75" style="3" customWidth="1"/>
    <col min="10" max="10" width="4.875" style="3" customWidth="1"/>
    <col min="11" max="11" width="5.75" style="3" customWidth="1"/>
    <col min="12" max="12" width="5.25" style="3" customWidth="1"/>
    <col min="13" max="13" width="6.125" style="3" customWidth="1"/>
    <col min="14" max="14" width="3.625" style="3" customWidth="1"/>
    <col min="15" max="15" width="4.875" style="3" customWidth="1"/>
    <col min="16" max="16" width="5.125" style="3" customWidth="1"/>
    <col min="17" max="17" width="5.375" style="3" customWidth="1"/>
    <col min="18" max="18" width="5.125" style="3" customWidth="1"/>
    <col min="19" max="19" width="5.25" style="3" customWidth="1"/>
    <col min="20" max="20" width="4.625" style="3" customWidth="1"/>
    <col min="21" max="21" width="4.875" style="3" customWidth="1"/>
    <col min="22" max="22" width="5.75" style="3" customWidth="1"/>
    <col min="23" max="23" width="7.125" style="3" customWidth="1"/>
    <col min="24" max="24" width="20" style="3" customWidth="1"/>
    <col min="25" max="25" width="6.375" style="3" customWidth="1"/>
    <col min="26" max="26" width="6.125" style="3" customWidth="1"/>
    <col min="27" max="16384" width="10.75" style="3"/>
  </cols>
  <sheetData>
    <row r="1" spans="1:26" ht="15.75">
      <c r="A1" s="1" t="s">
        <v>9</v>
      </c>
    </row>
    <row r="2" spans="1:26" s="2" customFormat="1" ht="15.75">
      <c r="A2" s="1" t="s">
        <v>34</v>
      </c>
      <c r="B2" s="1">
        <v>2011</v>
      </c>
      <c r="D2" s="1" t="s">
        <v>19</v>
      </c>
      <c r="E2" s="1"/>
      <c r="F2" s="1"/>
      <c r="G2" s="1"/>
      <c r="H2" s="1"/>
      <c r="I2" s="1" t="s">
        <v>45</v>
      </c>
      <c r="J2" s="1"/>
      <c r="K2" s="1"/>
      <c r="L2" s="1"/>
      <c r="N2" s="1" t="s">
        <v>20</v>
      </c>
      <c r="R2" s="1" t="s">
        <v>21</v>
      </c>
      <c r="S2" s="1"/>
      <c r="T2" s="1"/>
      <c r="U2" s="1"/>
      <c r="V2" s="1"/>
      <c r="W2" s="1"/>
    </row>
    <row r="3" spans="1:26" s="19" customFormat="1" ht="36.950000000000003" customHeight="1">
      <c r="A3" s="16" t="s">
        <v>35</v>
      </c>
      <c r="B3" s="16" t="s">
        <v>40</v>
      </c>
      <c r="C3" s="16" t="s">
        <v>36</v>
      </c>
      <c r="D3" s="17" t="s">
        <v>16</v>
      </c>
      <c r="E3" s="17" t="s">
        <v>17</v>
      </c>
      <c r="F3" s="18" t="s">
        <v>46</v>
      </c>
      <c r="G3" s="17" t="s">
        <v>18</v>
      </c>
      <c r="H3" s="17" t="s">
        <v>22</v>
      </c>
      <c r="I3" s="17" t="s">
        <v>39</v>
      </c>
      <c r="J3" s="17" t="s">
        <v>23</v>
      </c>
      <c r="K3" s="18" t="s">
        <v>37</v>
      </c>
      <c r="L3" s="17" t="s">
        <v>24</v>
      </c>
      <c r="M3" s="18" t="s">
        <v>38</v>
      </c>
      <c r="N3" s="17" t="s">
        <v>25</v>
      </c>
      <c r="O3" s="17" t="s">
        <v>26</v>
      </c>
      <c r="P3" s="17" t="s">
        <v>27</v>
      </c>
      <c r="Q3" s="18" t="s">
        <v>51</v>
      </c>
      <c r="R3" s="17" t="s">
        <v>28</v>
      </c>
      <c r="S3" s="17" t="s">
        <v>29</v>
      </c>
      <c r="T3" s="17" t="s">
        <v>30</v>
      </c>
      <c r="U3" s="17" t="s">
        <v>31</v>
      </c>
      <c r="V3" s="17" t="s">
        <v>32</v>
      </c>
      <c r="W3" s="17" t="s">
        <v>53</v>
      </c>
      <c r="X3" s="17" t="s">
        <v>33</v>
      </c>
      <c r="Y3" s="16" t="s">
        <v>10</v>
      </c>
      <c r="Z3" s="16" t="s">
        <v>8</v>
      </c>
    </row>
    <row r="4" spans="1:26" s="5" customFormat="1">
      <c r="A4" s="4">
        <v>39274</v>
      </c>
      <c r="B4" s="4" t="s">
        <v>55</v>
      </c>
      <c r="C4" s="4" t="s">
        <v>47</v>
      </c>
      <c r="D4" s="5" t="s">
        <v>48</v>
      </c>
      <c r="E4" s="5" t="s">
        <v>49</v>
      </c>
      <c r="F4" s="5" t="s">
        <v>50</v>
      </c>
      <c r="G4" s="5">
        <v>15.5</v>
      </c>
      <c r="H4" s="5">
        <v>0</v>
      </c>
      <c r="J4" s="5">
        <v>6</v>
      </c>
      <c r="K4" s="5">
        <f t="shared" ref="K4:K41" si="0">100-(J4*1.04)</f>
        <v>93.76</v>
      </c>
      <c r="L4" s="5">
        <v>2.5</v>
      </c>
      <c r="M4" s="5">
        <v>39</v>
      </c>
      <c r="N4" s="5">
        <v>1</v>
      </c>
      <c r="O4" s="5">
        <v>0.5</v>
      </c>
      <c r="P4" s="5">
        <v>8</v>
      </c>
      <c r="Q4" s="5" t="s">
        <v>52</v>
      </c>
      <c r="R4" s="5">
        <v>20</v>
      </c>
      <c r="S4" s="5">
        <v>0</v>
      </c>
      <c r="T4" s="5">
        <v>0</v>
      </c>
      <c r="U4" s="5">
        <v>35</v>
      </c>
      <c r="V4" s="5">
        <v>40</v>
      </c>
      <c r="W4" s="12">
        <v>5</v>
      </c>
      <c r="X4" s="13" t="s">
        <v>57</v>
      </c>
    </row>
    <row r="5" spans="1:26" s="5" customFormat="1">
      <c r="A5" s="4">
        <v>39274</v>
      </c>
      <c r="B5" s="4" t="s">
        <v>54</v>
      </c>
      <c r="C5" s="5" t="s">
        <v>47</v>
      </c>
      <c r="D5" s="5" t="s">
        <v>48</v>
      </c>
      <c r="E5" s="5" t="s">
        <v>49</v>
      </c>
      <c r="F5" s="5" t="s">
        <v>56</v>
      </c>
      <c r="G5" s="5">
        <v>24.5</v>
      </c>
      <c r="H5" s="5">
        <v>0</v>
      </c>
      <c r="J5" s="5">
        <v>5</v>
      </c>
      <c r="K5" s="5">
        <f t="shared" si="0"/>
        <v>94.8</v>
      </c>
      <c r="L5" s="5">
        <v>3.5</v>
      </c>
      <c r="M5" s="5">
        <v>3.5</v>
      </c>
      <c r="N5" s="5">
        <v>1</v>
      </c>
      <c r="O5" s="5">
        <v>1</v>
      </c>
      <c r="P5" s="5">
        <v>10</v>
      </c>
      <c r="Q5" s="5" t="s">
        <v>52</v>
      </c>
      <c r="R5" s="5">
        <v>45</v>
      </c>
      <c r="S5" s="5">
        <v>0</v>
      </c>
      <c r="T5" s="5">
        <v>0</v>
      </c>
      <c r="U5" s="5">
        <v>55</v>
      </c>
      <c r="V5" s="5">
        <v>0</v>
      </c>
      <c r="W5" s="12">
        <v>0</v>
      </c>
      <c r="X5" s="13" t="s">
        <v>58</v>
      </c>
    </row>
    <row r="6" spans="1:26" s="5" customFormat="1">
      <c r="A6" s="4">
        <v>39274</v>
      </c>
      <c r="B6" s="4" t="s">
        <v>59</v>
      </c>
      <c r="C6" s="5" t="s">
        <v>47</v>
      </c>
      <c r="D6" s="5" t="s">
        <v>60</v>
      </c>
      <c r="E6" s="5" t="s">
        <v>61</v>
      </c>
      <c r="F6" s="5" t="s">
        <v>61</v>
      </c>
      <c r="G6" s="5">
        <v>21</v>
      </c>
      <c r="H6" s="5">
        <v>0</v>
      </c>
      <c r="J6" s="5">
        <v>4</v>
      </c>
      <c r="K6" s="5">
        <f t="shared" si="0"/>
        <v>95.84</v>
      </c>
      <c r="L6" s="5">
        <v>0.2</v>
      </c>
      <c r="M6" s="5">
        <v>20.5</v>
      </c>
      <c r="N6" s="5">
        <v>1</v>
      </c>
      <c r="O6" s="5">
        <v>0.5</v>
      </c>
      <c r="P6" s="5">
        <v>15</v>
      </c>
      <c r="Q6" s="5" t="s">
        <v>52</v>
      </c>
      <c r="R6" s="5">
        <v>35</v>
      </c>
      <c r="S6" s="5">
        <v>0</v>
      </c>
      <c r="T6" s="5">
        <v>10</v>
      </c>
      <c r="U6" s="5">
        <v>50</v>
      </c>
      <c r="V6" s="5">
        <v>0</v>
      </c>
      <c r="W6" s="12">
        <v>5</v>
      </c>
      <c r="X6" s="13" t="s">
        <v>62</v>
      </c>
    </row>
    <row r="7" spans="1:26" s="5" customFormat="1">
      <c r="A7" s="4">
        <v>39274</v>
      </c>
      <c r="B7" s="5" t="s">
        <v>63</v>
      </c>
      <c r="C7" s="5" t="s">
        <v>47</v>
      </c>
      <c r="D7" s="5" t="s">
        <v>60</v>
      </c>
      <c r="E7" s="5" t="s">
        <v>61</v>
      </c>
      <c r="F7" s="5" t="s">
        <v>61</v>
      </c>
      <c r="G7" s="5">
        <v>19.5</v>
      </c>
      <c r="H7" s="5">
        <v>0</v>
      </c>
      <c r="J7" s="5">
        <v>3</v>
      </c>
      <c r="K7" s="5">
        <f t="shared" si="0"/>
        <v>96.88</v>
      </c>
      <c r="L7" s="5">
        <v>1.5</v>
      </c>
      <c r="M7" s="5">
        <v>18</v>
      </c>
      <c r="N7" s="5">
        <v>1</v>
      </c>
      <c r="O7" s="5">
        <v>0.8</v>
      </c>
      <c r="P7" s="5">
        <v>10</v>
      </c>
      <c r="Q7" s="5" t="s">
        <v>52</v>
      </c>
      <c r="R7" s="5">
        <v>25</v>
      </c>
      <c r="S7" s="5">
        <v>5</v>
      </c>
      <c r="T7" s="5">
        <v>0</v>
      </c>
      <c r="U7" s="5">
        <v>65</v>
      </c>
      <c r="V7" s="5">
        <v>5</v>
      </c>
      <c r="W7" s="12">
        <v>0</v>
      </c>
      <c r="X7" s="13" t="s">
        <v>62</v>
      </c>
    </row>
    <row r="8" spans="1:26" s="5" customFormat="1">
      <c r="A8" s="4">
        <v>39274</v>
      </c>
      <c r="B8" s="5" t="s">
        <v>64</v>
      </c>
      <c r="C8" s="5" t="s">
        <v>47</v>
      </c>
      <c r="D8" s="5" t="s">
        <v>60</v>
      </c>
      <c r="E8" s="5" t="s">
        <v>61</v>
      </c>
      <c r="F8" s="5" t="s">
        <v>61</v>
      </c>
      <c r="G8" s="5">
        <v>21.5</v>
      </c>
      <c r="H8" s="5">
        <v>0</v>
      </c>
      <c r="J8" s="5">
        <v>0</v>
      </c>
      <c r="K8" s="5">
        <f t="shared" si="0"/>
        <v>100</v>
      </c>
      <c r="L8" s="5">
        <v>0.5</v>
      </c>
      <c r="M8" s="5">
        <v>29</v>
      </c>
      <c r="N8" s="5">
        <v>1</v>
      </c>
      <c r="O8" s="5">
        <v>0.1</v>
      </c>
      <c r="P8" s="5">
        <v>12</v>
      </c>
      <c r="Q8" s="5" t="s">
        <v>52</v>
      </c>
      <c r="R8" s="5">
        <v>40</v>
      </c>
      <c r="S8" s="5">
        <v>0</v>
      </c>
      <c r="T8" s="5">
        <v>0</v>
      </c>
      <c r="U8" s="5">
        <v>50</v>
      </c>
      <c r="V8" s="5">
        <v>0</v>
      </c>
      <c r="W8" s="12">
        <v>10</v>
      </c>
      <c r="X8" s="13" t="s">
        <v>65</v>
      </c>
    </row>
    <row r="9" spans="1:26" s="5" customFormat="1">
      <c r="A9" s="4">
        <v>39274</v>
      </c>
      <c r="B9" s="5" t="s">
        <v>66</v>
      </c>
      <c r="C9" s="5" t="s">
        <v>47</v>
      </c>
      <c r="D9" s="5" t="s">
        <v>48</v>
      </c>
      <c r="E9" s="5" t="s">
        <v>67</v>
      </c>
      <c r="F9" s="5" t="s">
        <v>68</v>
      </c>
      <c r="G9" s="5">
        <v>22.5</v>
      </c>
      <c r="H9" s="5">
        <v>0</v>
      </c>
      <c r="J9" s="5">
        <v>0</v>
      </c>
      <c r="K9" s="5">
        <f t="shared" si="0"/>
        <v>100</v>
      </c>
      <c r="L9" s="5">
        <v>2</v>
      </c>
      <c r="M9" s="5">
        <v>10</v>
      </c>
      <c r="N9" s="5">
        <v>1</v>
      </c>
      <c r="O9" s="5">
        <v>2</v>
      </c>
      <c r="P9" s="5">
        <v>15</v>
      </c>
      <c r="Q9" s="5" t="s">
        <v>52</v>
      </c>
      <c r="R9" s="5">
        <v>25</v>
      </c>
      <c r="S9" s="5">
        <v>0</v>
      </c>
      <c r="T9" s="5">
        <v>0</v>
      </c>
      <c r="U9" s="5">
        <v>65</v>
      </c>
      <c r="V9" s="5">
        <v>5</v>
      </c>
      <c r="W9" s="12">
        <v>5</v>
      </c>
      <c r="X9" s="13" t="s">
        <v>69</v>
      </c>
    </row>
    <row r="10" spans="1:26" s="5" customFormat="1">
      <c r="A10" s="11">
        <v>39274</v>
      </c>
      <c r="B10" s="10" t="s">
        <v>70</v>
      </c>
      <c r="C10" s="10" t="s">
        <v>47</v>
      </c>
      <c r="D10" s="10" t="s">
        <v>48</v>
      </c>
      <c r="E10" s="5" t="s">
        <v>49</v>
      </c>
      <c r="F10" s="5" t="s">
        <v>71</v>
      </c>
      <c r="G10" s="5">
        <v>29</v>
      </c>
      <c r="H10" s="5">
        <v>0</v>
      </c>
      <c r="J10" s="5">
        <v>2</v>
      </c>
      <c r="K10" s="5">
        <f t="shared" si="0"/>
        <v>97.92</v>
      </c>
      <c r="L10" s="5">
        <v>1</v>
      </c>
      <c r="M10" s="5">
        <v>22</v>
      </c>
      <c r="N10" s="5">
        <v>1</v>
      </c>
      <c r="O10" s="5">
        <v>0.1</v>
      </c>
      <c r="P10" s="5">
        <v>25</v>
      </c>
      <c r="Q10" s="5" t="s">
        <v>52</v>
      </c>
      <c r="R10" s="5">
        <v>25</v>
      </c>
      <c r="S10" s="5">
        <v>0</v>
      </c>
      <c r="T10" s="5">
        <v>0</v>
      </c>
      <c r="U10" s="5">
        <v>55</v>
      </c>
      <c r="V10" s="5">
        <v>0</v>
      </c>
      <c r="W10" s="12">
        <v>20</v>
      </c>
      <c r="X10" s="13" t="s">
        <v>72</v>
      </c>
    </row>
    <row r="11" spans="1:26" s="5" customFormat="1">
      <c r="A11" s="4">
        <v>39275</v>
      </c>
      <c r="B11" s="5" t="s">
        <v>73</v>
      </c>
      <c r="C11" s="5" t="s">
        <v>47</v>
      </c>
      <c r="D11" s="5" t="s">
        <v>48</v>
      </c>
      <c r="E11" s="5" t="s">
        <v>67</v>
      </c>
      <c r="F11" s="5" t="s">
        <v>108</v>
      </c>
      <c r="G11" s="5">
        <v>27</v>
      </c>
      <c r="H11" s="5">
        <v>0</v>
      </c>
      <c r="J11" s="5">
        <v>9</v>
      </c>
      <c r="K11" s="5">
        <f t="shared" si="0"/>
        <v>90.64</v>
      </c>
      <c r="L11" s="5">
        <v>2</v>
      </c>
      <c r="M11" s="5">
        <v>5</v>
      </c>
      <c r="N11" s="5">
        <v>1</v>
      </c>
      <c r="O11" s="5">
        <v>0.1</v>
      </c>
      <c r="P11" s="5">
        <v>25</v>
      </c>
      <c r="Q11" s="5" t="s">
        <v>52</v>
      </c>
      <c r="R11" s="5">
        <v>25</v>
      </c>
      <c r="S11" s="5">
        <v>0</v>
      </c>
      <c r="T11" s="5">
        <v>5</v>
      </c>
      <c r="U11" s="5">
        <v>30</v>
      </c>
      <c r="V11" s="5">
        <v>0</v>
      </c>
      <c r="W11" s="12">
        <v>40</v>
      </c>
      <c r="X11" s="13" t="s">
        <v>72</v>
      </c>
    </row>
    <row r="12" spans="1:26" s="5" customFormat="1">
      <c r="A12" s="4">
        <v>39275</v>
      </c>
      <c r="B12" s="5" t="s">
        <v>74</v>
      </c>
      <c r="C12" s="5" t="s">
        <v>47</v>
      </c>
      <c r="D12" s="5" t="s">
        <v>75</v>
      </c>
      <c r="E12" s="5" t="s">
        <v>67</v>
      </c>
      <c r="F12" s="5" t="s">
        <v>76</v>
      </c>
      <c r="G12" s="5">
        <v>10.5</v>
      </c>
      <c r="H12" s="5">
        <v>0</v>
      </c>
      <c r="J12" s="5">
        <v>5</v>
      </c>
      <c r="K12" s="5">
        <f t="shared" si="0"/>
        <v>94.8</v>
      </c>
      <c r="L12" s="5">
        <v>2.5</v>
      </c>
      <c r="M12" s="5">
        <v>14</v>
      </c>
      <c r="N12" s="5">
        <v>1</v>
      </c>
      <c r="O12" s="5">
        <v>0.3</v>
      </c>
      <c r="P12" s="5">
        <v>5</v>
      </c>
      <c r="Q12" s="5" t="s">
        <v>52</v>
      </c>
      <c r="R12" s="5">
        <v>20</v>
      </c>
      <c r="S12" s="5">
        <v>0</v>
      </c>
      <c r="T12" s="5">
        <v>0</v>
      </c>
      <c r="U12" s="5">
        <v>25</v>
      </c>
      <c r="V12" s="5">
        <v>50</v>
      </c>
      <c r="W12" s="12">
        <v>5</v>
      </c>
      <c r="X12" s="13" t="s">
        <v>77</v>
      </c>
    </row>
    <row r="13" spans="1:26" s="5" customFormat="1">
      <c r="A13" s="36">
        <v>39275</v>
      </c>
      <c r="B13" s="33" t="s">
        <v>59</v>
      </c>
      <c r="C13" s="33" t="s">
        <v>47</v>
      </c>
      <c r="D13" s="33" t="s">
        <v>75</v>
      </c>
      <c r="E13" s="33" t="s">
        <v>49</v>
      </c>
      <c r="F13" s="33" t="s">
        <v>78</v>
      </c>
      <c r="G13" s="33">
        <v>21.5</v>
      </c>
      <c r="H13" s="33">
        <v>0</v>
      </c>
      <c r="I13" s="33"/>
      <c r="J13" s="33">
        <v>4</v>
      </c>
      <c r="K13" s="33">
        <f t="shared" si="0"/>
        <v>95.84</v>
      </c>
      <c r="L13" s="33">
        <v>20.5</v>
      </c>
      <c r="M13" s="33">
        <v>0.5</v>
      </c>
      <c r="N13" s="33">
        <v>1</v>
      </c>
      <c r="O13" s="33">
        <v>0.5</v>
      </c>
      <c r="P13" s="33">
        <v>15</v>
      </c>
      <c r="Q13" s="33" t="s">
        <v>52</v>
      </c>
      <c r="R13" s="33">
        <v>55</v>
      </c>
      <c r="S13" s="33">
        <v>0</v>
      </c>
      <c r="T13" s="33">
        <v>5</v>
      </c>
      <c r="U13" s="33">
        <v>35</v>
      </c>
      <c r="V13" s="33">
        <v>0</v>
      </c>
      <c r="W13" s="34">
        <v>5</v>
      </c>
      <c r="X13" s="35" t="s">
        <v>79</v>
      </c>
      <c r="Y13" s="33" t="s">
        <v>12</v>
      </c>
    </row>
    <row r="14" spans="1:26" s="5" customFormat="1">
      <c r="A14" s="4">
        <v>39275</v>
      </c>
      <c r="B14" s="5" t="s">
        <v>59</v>
      </c>
      <c r="C14" s="5" t="s">
        <v>47</v>
      </c>
      <c r="D14" s="5" t="s">
        <v>48</v>
      </c>
      <c r="E14" s="5" t="s">
        <v>67</v>
      </c>
      <c r="F14" s="5" t="s">
        <v>109</v>
      </c>
      <c r="G14" s="5">
        <v>22</v>
      </c>
      <c r="H14" s="5">
        <v>0</v>
      </c>
      <c r="J14" s="5">
        <v>6</v>
      </c>
      <c r="K14" s="5">
        <f t="shared" si="0"/>
        <v>93.76</v>
      </c>
      <c r="L14" s="5">
        <v>0.1</v>
      </c>
      <c r="M14" s="5">
        <v>20.5</v>
      </c>
      <c r="N14" s="5">
        <v>1</v>
      </c>
      <c r="O14" s="5">
        <v>0.3</v>
      </c>
      <c r="P14" s="5">
        <v>15</v>
      </c>
      <c r="Q14" s="5" t="s">
        <v>52</v>
      </c>
      <c r="R14" s="5">
        <v>20</v>
      </c>
      <c r="S14" s="5">
        <v>0</v>
      </c>
      <c r="T14" s="5">
        <v>0</v>
      </c>
      <c r="U14" s="5">
        <v>70</v>
      </c>
      <c r="V14" s="5">
        <v>0</v>
      </c>
      <c r="W14" s="12">
        <v>10</v>
      </c>
      <c r="X14" s="13" t="s">
        <v>80</v>
      </c>
    </row>
    <row r="15" spans="1:26" s="5" customFormat="1">
      <c r="A15" s="14">
        <v>39275</v>
      </c>
      <c r="B15" s="15" t="s">
        <v>63</v>
      </c>
      <c r="C15" s="15" t="s">
        <v>47</v>
      </c>
      <c r="D15" s="15" t="s">
        <v>48</v>
      </c>
      <c r="E15" s="15" t="s">
        <v>49</v>
      </c>
      <c r="F15" s="15" t="s">
        <v>78</v>
      </c>
      <c r="G15" s="15">
        <v>26.5</v>
      </c>
      <c r="H15" s="5">
        <v>0</v>
      </c>
      <c r="J15" s="5">
        <v>2</v>
      </c>
      <c r="K15" s="5">
        <f t="shared" si="0"/>
        <v>97.92</v>
      </c>
      <c r="L15" s="5">
        <v>2</v>
      </c>
      <c r="M15" s="5">
        <v>18</v>
      </c>
      <c r="N15" s="5">
        <v>1</v>
      </c>
      <c r="O15" s="5">
        <v>0.1</v>
      </c>
      <c r="P15" s="5">
        <v>12</v>
      </c>
      <c r="Q15" s="5" t="s">
        <v>52</v>
      </c>
      <c r="R15" s="5">
        <v>20</v>
      </c>
      <c r="S15" s="5">
        <v>0</v>
      </c>
      <c r="T15" s="5">
        <v>0</v>
      </c>
      <c r="U15" s="5">
        <v>70</v>
      </c>
      <c r="V15" s="5">
        <v>0</v>
      </c>
      <c r="W15" s="12">
        <v>10</v>
      </c>
      <c r="X15" s="13" t="s">
        <v>81</v>
      </c>
    </row>
    <row r="16" spans="1:26" s="5" customFormat="1">
      <c r="A16" s="14">
        <v>39275</v>
      </c>
      <c r="B16" s="15" t="s">
        <v>82</v>
      </c>
      <c r="C16" s="15" t="s">
        <v>47</v>
      </c>
      <c r="D16" s="15" t="s">
        <v>60</v>
      </c>
      <c r="E16" s="15" t="s">
        <v>67</v>
      </c>
      <c r="F16" s="15"/>
      <c r="G16" s="15">
        <v>15</v>
      </c>
      <c r="H16" s="5">
        <v>0</v>
      </c>
      <c r="J16" s="5">
        <v>11</v>
      </c>
      <c r="K16" s="5">
        <f t="shared" si="0"/>
        <v>88.56</v>
      </c>
      <c r="L16" s="5">
        <v>2.5</v>
      </c>
      <c r="M16" s="5">
        <v>10</v>
      </c>
      <c r="N16" s="5">
        <v>1</v>
      </c>
      <c r="O16" s="5">
        <v>0.2</v>
      </c>
      <c r="P16" s="5">
        <v>25</v>
      </c>
      <c r="Q16" s="5" t="s">
        <v>52</v>
      </c>
      <c r="R16" s="5">
        <v>35</v>
      </c>
      <c r="S16" s="5">
        <v>0</v>
      </c>
      <c r="T16" s="5">
        <v>0</v>
      </c>
      <c r="U16" s="5">
        <v>50</v>
      </c>
      <c r="V16" s="5">
        <v>5</v>
      </c>
      <c r="W16" s="12">
        <v>10</v>
      </c>
      <c r="X16" s="13" t="s">
        <v>83</v>
      </c>
    </row>
    <row r="17" spans="1:26" s="5" customFormat="1">
      <c r="A17" s="14">
        <v>39275</v>
      </c>
      <c r="B17" s="15" t="s">
        <v>64</v>
      </c>
      <c r="C17" s="15" t="s">
        <v>47</v>
      </c>
      <c r="D17" s="15" t="s">
        <v>60</v>
      </c>
      <c r="E17" s="15" t="s">
        <v>84</v>
      </c>
      <c r="F17" s="15"/>
      <c r="G17" s="15">
        <v>14</v>
      </c>
      <c r="H17" s="5">
        <v>0</v>
      </c>
      <c r="J17" s="5">
        <v>0</v>
      </c>
      <c r="K17" s="5">
        <f t="shared" si="0"/>
        <v>100</v>
      </c>
      <c r="L17" s="5">
        <v>0.5</v>
      </c>
      <c r="M17" s="5">
        <v>29</v>
      </c>
      <c r="N17" s="5">
        <v>1</v>
      </c>
      <c r="O17" s="5">
        <v>0.1</v>
      </c>
      <c r="P17" s="5">
        <v>15</v>
      </c>
      <c r="Q17" s="5" t="s">
        <v>52</v>
      </c>
      <c r="R17" s="5">
        <v>45</v>
      </c>
      <c r="S17" s="5">
        <v>0</v>
      </c>
      <c r="T17" s="5">
        <v>0</v>
      </c>
      <c r="U17" s="5">
        <v>45</v>
      </c>
      <c r="V17" s="5">
        <v>0</v>
      </c>
      <c r="W17" s="12">
        <v>10</v>
      </c>
      <c r="X17" s="13" t="s">
        <v>85</v>
      </c>
    </row>
    <row r="18" spans="1:26" s="5" customFormat="1">
      <c r="A18" s="14">
        <v>39275</v>
      </c>
      <c r="B18" s="15" t="s">
        <v>70</v>
      </c>
      <c r="C18" s="15" t="s">
        <v>47</v>
      </c>
      <c r="D18" s="15" t="s">
        <v>48</v>
      </c>
      <c r="E18" s="15" t="s">
        <v>49</v>
      </c>
      <c r="F18" s="15" t="s">
        <v>86</v>
      </c>
      <c r="G18" s="15">
        <v>28</v>
      </c>
      <c r="H18" s="5">
        <v>0</v>
      </c>
      <c r="J18" s="5">
        <v>0</v>
      </c>
      <c r="K18" s="5">
        <f t="shared" si="0"/>
        <v>100</v>
      </c>
      <c r="L18" s="5">
        <v>1</v>
      </c>
      <c r="M18" s="5">
        <v>22</v>
      </c>
      <c r="N18" s="5">
        <v>1</v>
      </c>
      <c r="O18" s="5">
        <v>0.1</v>
      </c>
      <c r="P18" s="5">
        <v>25</v>
      </c>
      <c r="Q18" s="5" t="s">
        <v>52</v>
      </c>
      <c r="R18" s="5">
        <v>25</v>
      </c>
      <c r="S18" s="5">
        <v>0</v>
      </c>
      <c r="T18" s="5">
        <v>0</v>
      </c>
      <c r="U18" s="5">
        <v>45</v>
      </c>
      <c r="V18" s="5">
        <v>0</v>
      </c>
      <c r="W18" s="12">
        <v>30</v>
      </c>
      <c r="X18" s="13" t="s">
        <v>80</v>
      </c>
    </row>
    <row r="19" spans="1:26" s="5" customFormat="1">
      <c r="A19" s="14">
        <v>39275</v>
      </c>
      <c r="B19" s="15" t="s">
        <v>87</v>
      </c>
      <c r="C19" s="15" t="s">
        <v>47</v>
      </c>
      <c r="D19" s="15" t="s">
        <v>48</v>
      </c>
      <c r="E19" s="15" t="s">
        <v>49</v>
      </c>
      <c r="F19" s="15" t="s">
        <v>88</v>
      </c>
      <c r="G19" s="15">
        <v>12.5</v>
      </c>
      <c r="H19" s="5">
        <v>0</v>
      </c>
      <c r="J19" s="5">
        <v>0</v>
      </c>
      <c r="K19" s="5">
        <f t="shared" si="0"/>
        <v>100</v>
      </c>
      <c r="L19" s="5">
        <v>0.2</v>
      </c>
      <c r="M19" s="5">
        <v>26</v>
      </c>
      <c r="N19" s="5">
        <v>1</v>
      </c>
      <c r="O19" s="5">
        <v>2</v>
      </c>
      <c r="P19" s="5">
        <v>20</v>
      </c>
      <c r="Q19" s="5" t="s">
        <v>52</v>
      </c>
      <c r="R19" s="5">
        <v>10</v>
      </c>
      <c r="S19" s="5">
        <v>0</v>
      </c>
      <c r="T19" s="5">
        <v>0</v>
      </c>
      <c r="U19" s="5">
        <v>80</v>
      </c>
      <c r="V19" s="5">
        <v>0</v>
      </c>
      <c r="W19" s="12">
        <v>10</v>
      </c>
      <c r="X19" s="13" t="s">
        <v>69</v>
      </c>
    </row>
    <row r="20" spans="1:26" s="5" customFormat="1">
      <c r="A20" s="14">
        <v>39275</v>
      </c>
      <c r="B20" s="15" t="s">
        <v>89</v>
      </c>
      <c r="C20" s="15" t="s">
        <v>47</v>
      </c>
      <c r="D20" s="15" t="s">
        <v>75</v>
      </c>
      <c r="E20" s="15" t="s">
        <v>67</v>
      </c>
      <c r="F20" s="15" t="s">
        <v>109</v>
      </c>
      <c r="G20" s="15">
        <v>15.5</v>
      </c>
      <c r="H20" s="5">
        <v>0</v>
      </c>
      <c r="J20" s="5">
        <v>0</v>
      </c>
      <c r="K20" s="5">
        <f t="shared" si="0"/>
        <v>100</v>
      </c>
      <c r="L20" s="5">
        <v>0.5</v>
      </c>
      <c r="M20" s="5">
        <v>29</v>
      </c>
      <c r="N20" s="5">
        <v>1</v>
      </c>
      <c r="O20" s="5">
        <v>1</v>
      </c>
      <c r="P20" s="5">
        <v>10</v>
      </c>
      <c r="Q20" s="5" t="s">
        <v>52</v>
      </c>
      <c r="R20" s="5">
        <v>20</v>
      </c>
      <c r="S20" s="5">
        <v>0</v>
      </c>
      <c r="T20" s="5">
        <v>0</v>
      </c>
      <c r="U20" s="5">
        <v>40</v>
      </c>
      <c r="V20" s="5">
        <v>35</v>
      </c>
      <c r="W20" s="12">
        <v>5</v>
      </c>
      <c r="X20" s="13" t="s">
        <v>90</v>
      </c>
    </row>
    <row r="21" spans="1:26" s="5" customFormat="1">
      <c r="A21" s="14">
        <v>39275</v>
      </c>
      <c r="B21" s="15" t="s">
        <v>91</v>
      </c>
      <c r="C21" s="15" t="s">
        <v>47</v>
      </c>
      <c r="D21" s="15" t="s">
        <v>48</v>
      </c>
      <c r="E21" s="15" t="s">
        <v>49</v>
      </c>
      <c r="F21" s="15" t="s">
        <v>92</v>
      </c>
      <c r="G21" s="15">
        <v>18</v>
      </c>
      <c r="H21" s="5">
        <v>0</v>
      </c>
      <c r="J21" s="5">
        <v>0</v>
      </c>
      <c r="K21" s="5">
        <f t="shared" si="0"/>
        <v>100</v>
      </c>
      <c r="L21" s="5">
        <v>1</v>
      </c>
      <c r="M21" s="5">
        <v>35</v>
      </c>
      <c r="N21" s="5">
        <v>1</v>
      </c>
      <c r="O21" s="5">
        <v>1</v>
      </c>
      <c r="P21" s="5">
        <v>18</v>
      </c>
      <c r="Q21" s="5" t="s">
        <v>52</v>
      </c>
      <c r="R21" s="5">
        <v>5</v>
      </c>
      <c r="S21" s="5">
        <v>0</v>
      </c>
      <c r="T21" s="5">
        <v>0</v>
      </c>
      <c r="U21" s="5">
        <v>90</v>
      </c>
      <c r="V21" s="5">
        <v>0</v>
      </c>
      <c r="W21" s="12">
        <v>5</v>
      </c>
      <c r="X21" s="13" t="s">
        <v>69</v>
      </c>
    </row>
    <row r="22" spans="1:26" s="5" customFormat="1">
      <c r="A22" s="11">
        <v>39275</v>
      </c>
      <c r="B22" s="10" t="s">
        <v>93</v>
      </c>
      <c r="C22" s="10" t="s">
        <v>47</v>
      </c>
      <c r="D22" s="10" t="s">
        <v>48</v>
      </c>
      <c r="E22" s="15" t="s">
        <v>67</v>
      </c>
      <c r="F22" s="15" t="s">
        <v>95</v>
      </c>
      <c r="G22" s="15">
        <v>21.5</v>
      </c>
      <c r="H22" s="5">
        <v>0</v>
      </c>
      <c r="J22" s="5">
        <v>1</v>
      </c>
      <c r="K22" s="5">
        <f t="shared" si="0"/>
        <v>98.96</v>
      </c>
      <c r="L22" s="5">
        <v>1</v>
      </c>
      <c r="M22" s="5">
        <v>20</v>
      </c>
      <c r="N22" s="5">
        <v>1</v>
      </c>
      <c r="O22" s="5">
        <v>0.1</v>
      </c>
      <c r="P22" s="5">
        <v>10</v>
      </c>
      <c r="Q22" s="5" t="s">
        <v>52</v>
      </c>
      <c r="R22" s="5">
        <v>15</v>
      </c>
      <c r="S22" s="5">
        <v>0</v>
      </c>
      <c r="T22" s="5">
        <v>0</v>
      </c>
      <c r="U22" s="5">
        <v>80</v>
      </c>
      <c r="V22" s="5">
        <v>0</v>
      </c>
      <c r="W22" s="12">
        <v>5</v>
      </c>
      <c r="X22" s="13" t="s">
        <v>96</v>
      </c>
    </row>
    <row r="23" spans="1:26" s="5" customFormat="1">
      <c r="A23" s="14">
        <v>39276</v>
      </c>
      <c r="B23" s="15" t="s">
        <v>73</v>
      </c>
      <c r="C23" s="15" t="s">
        <v>47</v>
      </c>
      <c r="D23" s="15" t="s">
        <v>60</v>
      </c>
      <c r="E23" s="15" t="s">
        <v>84</v>
      </c>
      <c r="F23" s="15"/>
      <c r="G23" s="15">
        <v>13</v>
      </c>
      <c r="H23" s="5">
        <v>0</v>
      </c>
      <c r="I23" s="5" t="s">
        <v>97</v>
      </c>
      <c r="J23" s="5">
        <v>7</v>
      </c>
      <c r="K23" s="5">
        <f t="shared" si="0"/>
        <v>92.72</v>
      </c>
      <c r="L23" s="5">
        <v>2</v>
      </c>
      <c r="M23" s="5">
        <v>8</v>
      </c>
      <c r="N23" s="5">
        <v>1</v>
      </c>
      <c r="O23" s="5">
        <v>0.1</v>
      </c>
      <c r="P23" s="5">
        <v>22</v>
      </c>
      <c r="Q23" s="5" t="s">
        <v>52</v>
      </c>
      <c r="R23" s="5">
        <v>25</v>
      </c>
      <c r="S23" s="5">
        <v>0</v>
      </c>
      <c r="T23" s="5">
        <v>5</v>
      </c>
      <c r="U23" s="5">
        <v>40</v>
      </c>
      <c r="V23" s="5">
        <v>0</v>
      </c>
      <c r="W23" s="12">
        <v>30</v>
      </c>
      <c r="X23" s="13" t="s">
        <v>98</v>
      </c>
    </row>
    <row r="24" spans="1:26" s="5" customFormat="1">
      <c r="A24" s="31">
        <v>39276</v>
      </c>
      <c r="B24" s="32" t="s">
        <v>66</v>
      </c>
      <c r="C24" s="32" t="s">
        <v>47</v>
      </c>
      <c r="D24" s="32" t="s">
        <v>48</v>
      </c>
      <c r="E24" s="32" t="s">
        <v>67</v>
      </c>
      <c r="F24" s="32" t="s">
        <v>94</v>
      </c>
      <c r="G24" s="32">
        <v>22.5</v>
      </c>
      <c r="H24" s="33">
        <v>0</v>
      </c>
      <c r="I24" s="33" t="s">
        <v>99</v>
      </c>
      <c r="J24" s="33">
        <v>0</v>
      </c>
      <c r="K24" s="33">
        <f t="shared" si="0"/>
        <v>100</v>
      </c>
      <c r="L24" s="33">
        <v>2</v>
      </c>
      <c r="M24" s="33">
        <v>10</v>
      </c>
      <c r="N24" s="33">
        <v>1</v>
      </c>
      <c r="O24" s="33">
        <v>4</v>
      </c>
      <c r="P24" s="33">
        <v>10</v>
      </c>
      <c r="Q24" s="33" t="s">
        <v>52</v>
      </c>
      <c r="R24" s="33">
        <v>20</v>
      </c>
      <c r="S24" s="33">
        <v>0</v>
      </c>
      <c r="T24" s="33">
        <v>0</v>
      </c>
      <c r="U24" s="33">
        <v>70</v>
      </c>
      <c r="V24" s="33">
        <v>5</v>
      </c>
      <c r="W24" s="34">
        <v>5</v>
      </c>
      <c r="X24" s="35" t="s">
        <v>100</v>
      </c>
      <c r="Y24" s="33" t="s">
        <v>13</v>
      </c>
    </row>
    <row r="25" spans="1:26" s="5" customFormat="1">
      <c r="A25" s="14">
        <v>39276</v>
      </c>
      <c r="B25" s="15" t="s">
        <v>64</v>
      </c>
      <c r="C25" s="15" t="s">
        <v>47</v>
      </c>
      <c r="D25" s="15" t="s">
        <v>60</v>
      </c>
      <c r="E25" s="15" t="s">
        <v>84</v>
      </c>
      <c r="F25" s="15"/>
      <c r="G25" s="15">
        <v>17</v>
      </c>
      <c r="H25" s="5">
        <v>0</v>
      </c>
      <c r="I25" s="5" t="s">
        <v>97</v>
      </c>
      <c r="J25" s="5">
        <v>0</v>
      </c>
      <c r="K25" s="5">
        <f t="shared" si="0"/>
        <v>100</v>
      </c>
      <c r="L25" s="5">
        <v>29</v>
      </c>
      <c r="M25" s="5">
        <v>0.1</v>
      </c>
      <c r="N25" s="5">
        <v>1</v>
      </c>
      <c r="O25" s="5">
        <v>0.1</v>
      </c>
      <c r="P25" s="5">
        <v>14</v>
      </c>
      <c r="Q25" s="5" t="s">
        <v>52</v>
      </c>
      <c r="R25" s="5">
        <v>40</v>
      </c>
      <c r="S25" s="5">
        <v>0</v>
      </c>
      <c r="T25" s="5">
        <v>0</v>
      </c>
      <c r="U25" s="5">
        <v>50</v>
      </c>
      <c r="V25" s="5">
        <v>0</v>
      </c>
      <c r="W25" s="12">
        <v>10</v>
      </c>
      <c r="X25" s="13" t="s">
        <v>85</v>
      </c>
    </row>
    <row r="26" spans="1:26" s="5" customFormat="1">
      <c r="A26" s="14">
        <v>39276</v>
      </c>
      <c r="B26" s="15" t="s">
        <v>64</v>
      </c>
      <c r="C26" s="15" t="s">
        <v>47</v>
      </c>
      <c r="D26" s="15" t="s">
        <v>60</v>
      </c>
      <c r="E26" s="15" t="s">
        <v>84</v>
      </c>
      <c r="F26" s="15"/>
      <c r="G26" s="15">
        <v>20</v>
      </c>
      <c r="H26" s="5">
        <v>0</v>
      </c>
      <c r="I26" s="5" t="s">
        <v>99</v>
      </c>
      <c r="J26" s="5">
        <v>1</v>
      </c>
      <c r="K26" s="5">
        <f t="shared" si="0"/>
        <v>98.96</v>
      </c>
      <c r="L26" s="5">
        <v>2</v>
      </c>
      <c r="M26" s="5">
        <v>29</v>
      </c>
      <c r="N26" s="5">
        <v>1</v>
      </c>
      <c r="O26" s="5">
        <v>0.2</v>
      </c>
      <c r="P26" s="5">
        <v>14</v>
      </c>
      <c r="Q26" s="5" t="s">
        <v>52</v>
      </c>
      <c r="R26" s="5">
        <v>25</v>
      </c>
      <c r="S26" s="5">
        <v>5</v>
      </c>
      <c r="T26" s="5">
        <v>0</v>
      </c>
      <c r="U26" s="5">
        <v>45</v>
      </c>
      <c r="V26" s="5">
        <v>15</v>
      </c>
      <c r="W26" s="12">
        <v>10</v>
      </c>
      <c r="X26" s="13" t="s">
        <v>101</v>
      </c>
    </row>
    <row r="27" spans="1:26" s="5" customFormat="1">
      <c r="A27" s="14">
        <v>39276</v>
      </c>
      <c r="B27" s="15" t="s">
        <v>102</v>
      </c>
      <c r="C27" s="15" t="s">
        <v>47</v>
      </c>
      <c r="D27" s="15" t="s">
        <v>75</v>
      </c>
      <c r="E27" s="15" t="s">
        <v>67</v>
      </c>
      <c r="F27" s="15" t="s">
        <v>103</v>
      </c>
      <c r="G27" s="15">
        <v>17</v>
      </c>
      <c r="H27" s="5">
        <v>0</v>
      </c>
      <c r="I27" s="5" t="s">
        <v>99</v>
      </c>
      <c r="J27" s="5">
        <v>2</v>
      </c>
      <c r="K27" s="5">
        <f t="shared" si="0"/>
        <v>97.92</v>
      </c>
      <c r="L27" s="5">
        <v>3.5</v>
      </c>
      <c r="M27" s="5">
        <v>27</v>
      </c>
      <c r="N27" s="5">
        <v>1</v>
      </c>
      <c r="O27" s="5">
        <v>0.1</v>
      </c>
      <c r="P27" s="5">
        <v>10</v>
      </c>
      <c r="Q27" s="5" t="s">
        <v>52</v>
      </c>
      <c r="R27" s="5">
        <v>15</v>
      </c>
      <c r="S27" s="5">
        <v>0</v>
      </c>
      <c r="T27" s="5">
        <v>0</v>
      </c>
      <c r="U27" s="5">
        <v>75</v>
      </c>
      <c r="V27" s="5">
        <v>0</v>
      </c>
      <c r="W27" s="12">
        <v>10</v>
      </c>
      <c r="X27" s="13" t="s">
        <v>104</v>
      </c>
    </row>
    <row r="28" spans="1:26" s="5" customFormat="1">
      <c r="A28" s="14">
        <v>39276</v>
      </c>
      <c r="B28" s="15" t="s">
        <v>82</v>
      </c>
      <c r="C28" s="15" t="s">
        <v>47</v>
      </c>
      <c r="D28" s="15" t="s">
        <v>60</v>
      </c>
      <c r="E28" s="15" t="s">
        <v>105</v>
      </c>
      <c r="F28" s="15"/>
      <c r="G28" s="15">
        <v>21</v>
      </c>
      <c r="H28" s="5">
        <v>0</v>
      </c>
      <c r="I28" s="5" t="s">
        <v>99</v>
      </c>
      <c r="J28" s="5">
        <v>9</v>
      </c>
      <c r="K28" s="5">
        <f t="shared" si="0"/>
        <v>90.64</v>
      </c>
      <c r="L28" s="5">
        <v>2.5</v>
      </c>
      <c r="M28" s="5">
        <v>10</v>
      </c>
      <c r="N28" s="5">
        <v>1</v>
      </c>
      <c r="O28" s="5">
        <v>0.2</v>
      </c>
      <c r="P28" s="5">
        <v>18</v>
      </c>
      <c r="Q28" s="5" t="s">
        <v>52</v>
      </c>
      <c r="R28" s="5">
        <v>15</v>
      </c>
      <c r="S28" s="5">
        <v>0</v>
      </c>
      <c r="T28" s="5">
        <v>0</v>
      </c>
      <c r="U28" s="5">
        <v>70</v>
      </c>
      <c r="V28" s="5">
        <v>10</v>
      </c>
      <c r="W28" s="12">
        <v>5</v>
      </c>
      <c r="X28" s="13" t="s">
        <v>106</v>
      </c>
    </row>
    <row r="29" spans="1:26" s="5" customFormat="1">
      <c r="A29" s="14">
        <v>39276</v>
      </c>
      <c r="B29" s="15" t="s">
        <v>63</v>
      </c>
      <c r="C29" s="15" t="s">
        <v>47</v>
      </c>
      <c r="D29" s="15" t="s">
        <v>48</v>
      </c>
      <c r="E29" s="15" t="s">
        <v>67</v>
      </c>
      <c r="F29" s="15" t="s">
        <v>107</v>
      </c>
      <c r="G29" s="15">
        <v>19.5</v>
      </c>
      <c r="H29" s="5">
        <v>0</v>
      </c>
      <c r="I29" s="5" t="s">
        <v>97</v>
      </c>
      <c r="J29" s="5">
        <v>0</v>
      </c>
      <c r="K29" s="5">
        <f t="shared" si="0"/>
        <v>100</v>
      </c>
      <c r="L29" s="5">
        <v>2</v>
      </c>
      <c r="M29" s="5">
        <v>16</v>
      </c>
      <c r="N29" s="5">
        <v>1</v>
      </c>
      <c r="O29" s="5">
        <v>0.1</v>
      </c>
      <c r="P29" s="5">
        <v>12</v>
      </c>
      <c r="Q29" s="5" t="s">
        <v>52</v>
      </c>
      <c r="R29" s="5">
        <v>20</v>
      </c>
      <c r="S29" s="5">
        <v>0</v>
      </c>
      <c r="T29" s="5">
        <v>0</v>
      </c>
      <c r="U29" s="5">
        <v>70</v>
      </c>
      <c r="V29" s="5">
        <v>0</v>
      </c>
      <c r="W29" s="12">
        <v>10</v>
      </c>
      <c r="X29" s="13" t="s">
        <v>110</v>
      </c>
    </row>
    <row r="30" spans="1:26" s="5" customFormat="1">
      <c r="A30" s="14">
        <v>39276</v>
      </c>
      <c r="B30" s="15" t="s">
        <v>111</v>
      </c>
      <c r="C30" s="15" t="s">
        <v>47</v>
      </c>
      <c r="D30" s="15" t="s">
        <v>48</v>
      </c>
      <c r="E30" s="15" t="s">
        <v>49</v>
      </c>
      <c r="F30" s="15" t="s">
        <v>86</v>
      </c>
      <c r="G30" s="15">
        <v>28</v>
      </c>
      <c r="H30" s="5">
        <v>0</v>
      </c>
      <c r="I30" s="5" t="s">
        <v>99</v>
      </c>
      <c r="J30" s="5">
        <v>1</v>
      </c>
      <c r="K30" s="5">
        <f t="shared" si="0"/>
        <v>98.96</v>
      </c>
      <c r="L30" s="5">
        <v>1</v>
      </c>
      <c r="M30" s="5">
        <v>16</v>
      </c>
      <c r="N30" s="5">
        <v>1</v>
      </c>
      <c r="O30" s="5">
        <v>0.1</v>
      </c>
      <c r="P30" s="5">
        <v>15</v>
      </c>
      <c r="Q30" s="5" t="s">
        <v>52</v>
      </c>
      <c r="R30" s="5">
        <v>20</v>
      </c>
      <c r="S30" s="5">
        <v>0</v>
      </c>
      <c r="T30" s="5">
        <v>0</v>
      </c>
      <c r="U30" s="5">
        <v>70</v>
      </c>
      <c r="V30" s="5">
        <v>0</v>
      </c>
      <c r="W30" s="12">
        <v>10</v>
      </c>
      <c r="X30" s="13" t="s">
        <v>62</v>
      </c>
    </row>
    <row r="31" spans="1:26" s="5" customFormat="1">
      <c r="A31" s="14">
        <v>39276</v>
      </c>
      <c r="B31" s="15" t="s">
        <v>112</v>
      </c>
      <c r="C31" s="15" t="s">
        <v>47</v>
      </c>
      <c r="D31" s="15" t="s">
        <v>60</v>
      </c>
      <c r="E31" s="15" t="s">
        <v>61</v>
      </c>
      <c r="F31" s="15"/>
      <c r="G31" s="15">
        <v>19</v>
      </c>
      <c r="H31" s="5">
        <v>0</v>
      </c>
      <c r="I31" s="5" t="s">
        <v>97</v>
      </c>
      <c r="J31" s="5">
        <v>0</v>
      </c>
      <c r="K31" s="5">
        <f t="shared" si="0"/>
        <v>100</v>
      </c>
      <c r="L31" s="5">
        <v>1.5</v>
      </c>
      <c r="M31" s="5">
        <v>15</v>
      </c>
      <c r="N31" s="5">
        <v>1</v>
      </c>
      <c r="O31" s="5">
        <v>0.1</v>
      </c>
      <c r="P31" s="5">
        <v>10</v>
      </c>
      <c r="Q31" s="5" t="s">
        <v>52</v>
      </c>
      <c r="R31" s="5">
        <v>20</v>
      </c>
      <c r="S31" s="5">
        <v>0</v>
      </c>
      <c r="T31" s="5">
        <v>5</v>
      </c>
      <c r="U31" s="5">
        <v>60</v>
      </c>
      <c r="V31" s="5">
        <v>0</v>
      </c>
      <c r="W31" s="12">
        <v>15</v>
      </c>
      <c r="X31" s="13" t="s">
        <v>113</v>
      </c>
    </row>
    <row r="32" spans="1:26" s="5" customFormat="1">
      <c r="A32" s="31">
        <v>39276</v>
      </c>
      <c r="B32" s="32" t="s">
        <v>74</v>
      </c>
      <c r="C32" s="32" t="s">
        <v>47</v>
      </c>
      <c r="D32" s="42" t="s">
        <v>6</v>
      </c>
      <c r="E32" s="32" t="s">
        <v>49</v>
      </c>
      <c r="F32" s="32" t="s">
        <v>114</v>
      </c>
      <c r="G32" s="32">
        <v>23.5</v>
      </c>
      <c r="H32" s="33">
        <v>0</v>
      </c>
      <c r="I32" s="33" t="s">
        <v>99</v>
      </c>
      <c r="J32" s="33">
        <v>2</v>
      </c>
      <c r="K32" s="33">
        <f t="shared" si="0"/>
        <v>97.92</v>
      </c>
      <c r="L32" s="33">
        <v>2.5</v>
      </c>
      <c r="M32" s="33">
        <v>15</v>
      </c>
      <c r="N32" s="33">
        <v>1</v>
      </c>
      <c r="O32" s="33">
        <v>0.5</v>
      </c>
      <c r="P32" s="33">
        <v>10</v>
      </c>
      <c r="Q32" s="33" t="s">
        <v>52</v>
      </c>
      <c r="R32" s="33">
        <v>15</v>
      </c>
      <c r="S32" s="33">
        <v>0</v>
      </c>
      <c r="T32" s="33">
        <v>0</v>
      </c>
      <c r="U32" s="33">
        <v>30</v>
      </c>
      <c r="V32" s="33">
        <v>50</v>
      </c>
      <c r="W32" s="34">
        <v>5</v>
      </c>
      <c r="X32" s="35" t="s">
        <v>115</v>
      </c>
      <c r="Y32" s="33" t="s">
        <v>11</v>
      </c>
      <c r="Z32" s="5" t="s">
        <v>7</v>
      </c>
    </row>
    <row r="33" spans="1:26" s="5" customFormat="1">
      <c r="A33" s="14">
        <v>39276</v>
      </c>
      <c r="B33" s="15" t="s">
        <v>112</v>
      </c>
      <c r="C33" s="15" t="s">
        <v>47</v>
      </c>
      <c r="D33" s="15" t="s">
        <v>48</v>
      </c>
      <c r="E33" s="15" t="s">
        <v>67</v>
      </c>
      <c r="F33" s="15" t="s">
        <v>94</v>
      </c>
      <c r="G33" s="15">
        <v>22.5</v>
      </c>
      <c r="H33" s="5">
        <v>0</v>
      </c>
      <c r="I33" s="5" t="s">
        <v>97</v>
      </c>
      <c r="J33" s="5">
        <v>3</v>
      </c>
      <c r="K33" s="5">
        <f t="shared" si="0"/>
        <v>96.88</v>
      </c>
      <c r="L33" s="5">
        <v>2</v>
      </c>
      <c r="M33" s="5">
        <v>15</v>
      </c>
      <c r="N33" s="5">
        <v>1</v>
      </c>
      <c r="O33" s="5">
        <v>0.1</v>
      </c>
      <c r="P33" s="5">
        <v>12</v>
      </c>
      <c r="Q33" s="5" t="s">
        <v>52</v>
      </c>
      <c r="R33" s="5">
        <v>40</v>
      </c>
      <c r="S33" s="5">
        <v>0</v>
      </c>
      <c r="T33" s="5">
        <v>5</v>
      </c>
      <c r="U33" s="5">
        <v>50</v>
      </c>
      <c r="V33" s="5">
        <v>0</v>
      </c>
      <c r="W33" s="12">
        <v>5</v>
      </c>
      <c r="X33" s="13" t="s">
        <v>116</v>
      </c>
    </row>
    <row r="34" spans="1:26" s="5" customFormat="1">
      <c r="A34" s="37">
        <v>39276</v>
      </c>
      <c r="B34" s="38" t="s">
        <v>117</v>
      </c>
      <c r="C34" s="38" t="s">
        <v>47</v>
      </c>
      <c r="D34" s="38" t="s">
        <v>48</v>
      </c>
      <c r="E34" s="38" t="s">
        <v>49</v>
      </c>
      <c r="F34" s="38" t="s">
        <v>118</v>
      </c>
      <c r="G34" s="38">
        <v>17.5</v>
      </c>
      <c r="H34" s="39">
        <v>0</v>
      </c>
      <c r="I34" s="39" t="s">
        <v>99</v>
      </c>
      <c r="J34" s="39">
        <v>0</v>
      </c>
      <c r="K34" s="39">
        <f t="shared" si="0"/>
        <v>100</v>
      </c>
      <c r="L34" s="39">
        <v>2</v>
      </c>
      <c r="M34" s="39">
        <v>25</v>
      </c>
      <c r="N34" s="39">
        <v>1</v>
      </c>
      <c r="O34" s="39">
        <v>0.3</v>
      </c>
      <c r="P34" s="39">
        <v>22</v>
      </c>
      <c r="Q34" s="39" t="s">
        <v>52</v>
      </c>
      <c r="R34" s="39">
        <v>15</v>
      </c>
      <c r="S34" s="39">
        <v>0</v>
      </c>
      <c r="T34" s="39">
        <v>0</v>
      </c>
      <c r="U34" s="39">
        <v>30</v>
      </c>
      <c r="V34" s="39">
        <v>50</v>
      </c>
      <c r="W34" s="40">
        <v>5</v>
      </c>
      <c r="X34" s="41" t="s">
        <v>119</v>
      </c>
      <c r="Y34" s="39" t="s">
        <v>15</v>
      </c>
    </row>
    <row r="35" spans="1:26" s="5" customFormat="1">
      <c r="A35" s="37">
        <v>39276</v>
      </c>
      <c r="B35" s="38" t="s">
        <v>91</v>
      </c>
      <c r="C35" s="38" t="s">
        <v>47</v>
      </c>
      <c r="D35" s="38" t="s">
        <v>48</v>
      </c>
      <c r="E35" s="38" t="s">
        <v>67</v>
      </c>
      <c r="F35" s="38" t="s">
        <v>94</v>
      </c>
      <c r="G35" s="38">
        <v>20.5</v>
      </c>
      <c r="H35" s="39">
        <v>0</v>
      </c>
      <c r="I35" s="39" t="s">
        <v>99</v>
      </c>
      <c r="J35" s="39">
        <v>0</v>
      </c>
      <c r="K35" s="39">
        <f t="shared" si="0"/>
        <v>100</v>
      </c>
      <c r="L35" s="39">
        <v>1</v>
      </c>
      <c r="M35" s="39">
        <v>30</v>
      </c>
      <c r="N35" s="39">
        <v>1</v>
      </c>
      <c r="O35" s="39">
        <v>0.5</v>
      </c>
      <c r="P35" s="39">
        <v>18</v>
      </c>
      <c r="Q35" s="39" t="s">
        <v>52</v>
      </c>
      <c r="R35" s="39">
        <v>5</v>
      </c>
      <c r="S35" s="39">
        <v>0</v>
      </c>
      <c r="T35" s="39">
        <v>0</v>
      </c>
      <c r="U35" s="39">
        <v>90</v>
      </c>
      <c r="V35" s="39">
        <v>0</v>
      </c>
      <c r="W35" s="40">
        <v>5</v>
      </c>
      <c r="X35" s="41" t="s">
        <v>120</v>
      </c>
      <c r="Y35" s="39" t="s">
        <v>14</v>
      </c>
    </row>
    <row r="36" spans="1:26" s="5" customFormat="1">
      <c r="A36" s="14">
        <v>39276</v>
      </c>
      <c r="B36" s="15" t="s">
        <v>121</v>
      </c>
      <c r="C36" s="15" t="s">
        <v>47</v>
      </c>
      <c r="D36" s="15" t="s">
        <v>48</v>
      </c>
      <c r="E36" s="15" t="s">
        <v>67</v>
      </c>
      <c r="F36" s="15" t="s">
        <v>94</v>
      </c>
      <c r="G36" s="15">
        <v>22.5</v>
      </c>
      <c r="H36" s="5">
        <v>0</v>
      </c>
      <c r="I36" s="5" t="s">
        <v>97</v>
      </c>
      <c r="J36" s="5">
        <v>0</v>
      </c>
      <c r="K36" s="5">
        <f t="shared" si="0"/>
        <v>100</v>
      </c>
      <c r="L36" s="5">
        <v>0.2</v>
      </c>
      <c r="M36" s="5">
        <v>22</v>
      </c>
      <c r="N36" s="5">
        <v>1</v>
      </c>
      <c r="O36" s="5">
        <v>0.5</v>
      </c>
      <c r="P36" s="5">
        <v>10</v>
      </c>
      <c r="Q36" s="5" t="s">
        <v>52</v>
      </c>
      <c r="R36" s="5">
        <v>10</v>
      </c>
      <c r="S36" s="5">
        <v>5</v>
      </c>
      <c r="T36" s="5">
        <v>5</v>
      </c>
      <c r="U36" s="5">
        <v>70</v>
      </c>
      <c r="V36" s="5">
        <v>5</v>
      </c>
      <c r="W36" s="12">
        <v>5</v>
      </c>
      <c r="X36" s="13" t="s">
        <v>122</v>
      </c>
    </row>
    <row r="37" spans="1:26" s="5" customFormat="1">
      <c r="A37" s="14">
        <v>39276</v>
      </c>
      <c r="B37" s="15" t="s">
        <v>89</v>
      </c>
      <c r="C37" s="15" t="s">
        <v>47</v>
      </c>
      <c r="D37" s="15" t="s">
        <v>48</v>
      </c>
      <c r="E37" s="15" t="s">
        <v>49</v>
      </c>
      <c r="F37" s="15" t="s">
        <v>76</v>
      </c>
      <c r="G37" s="15">
        <v>9.5</v>
      </c>
      <c r="H37" s="5">
        <v>0</v>
      </c>
      <c r="I37" s="5" t="s">
        <v>99</v>
      </c>
      <c r="J37" s="5">
        <v>0</v>
      </c>
      <c r="K37" s="5">
        <f t="shared" si="0"/>
        <v>100</v>
      </c>
      <c r="L37" s="5">
        <v>0.5</v>
      </c>
      <c r="M37" s="5">
        <v>25</v>
      </c>
      <c r="N37" s="5">
        <v>1</v>
      </c>
      <c r="O37" s="5">
        <v>1.5</v>
      </c>
      <c r="P37" s="5">
        <v>20</v>
      </c>
      <c r="Q37" s="5" t="s">
        <v>52</v>
      </c>
      <c r="R37" s="5">
        <v>15</v>
      </c>
      <c r="S37" s="5">
        <v>0</v>
      </c>
      <c r="T37" s="5">
        <v>0</v>
      </c>
      <c r="U37" s="5">
        <v>35</v>
      </c>
      <c r="V37" s="5">
        <v>45</v>
      </c>
      <c r="W37" s="12">
        <v>5</v>
      </c>
      <c r="X37" s="13" t="s">
        <v>123</v>
      </c>
    </row>
    <row r="38" spans="1:26" s="5" customFormat="1">
      <c r="A38" s="4">
        <v>39276</v>
      </c>
      <c r="B38" s="5" t="s">
        <v>87</v>
      </c>
      <c r="C38" s="5" t="s">
        <v>47</v>
      </c>
      <c r="D38" s="5" t="s">
        <v>48</v>
      </c>
      <c r="E38" s="5" t="s">
        <v>49</v>
      </c>
      <c r="F38" s="5" t="s">
        <v>86</v>
      </c>
      <c r="G38" s="5">
        <v>21.5</v>
      </c>
      <c r="H38" s="5">
        <v>0</v>
      </c>
      <c r="I38" s="5" t="s">
        <v>99</v>
      </c>
      <c r="J38" s="5">
        <v>1</v>
      </c>
      <c r="K38" s="5">
        <f t="shared" si="0"/>
        <v>98.96</v>
      </c>
      <c r="L38" s="5">
        <v>1.2</v>
      </c>
      <c r="M38" s="5">
        <v>13</v>
      </c>
      <c r="N38" s="5">
        <v>1</v>
      </c>
      <c r="O38" s="5">
        <v>1</v>
      </c>
      <c r="P38" s="5">
        <v>10</v>
      </c>
      <c r="Q38" s="5" t="s">
        <v>52</v>
      </c>
      <c r="R38" s="5">
        <v>15</v>
      </c>
      <c r="S38" s="5">
        <v>0</v>
      </c>
      <c r="T38" s="5">
        <v>0</v>
      </c>
      <c r="U38" s="5">
        <v>80</v>
      </c>
      <c r="V38" s="5">
        <v>0</v>
      </c>
      <c r="W38" s="12">
        <v>5</v>
      </c>
      <c r="X38" s="13" t="s">
        <v>124</v>
      </c>
    </row>
    <row r="39" spans="1:26" s="5" customFormat="1">
      <c r="A39" s="4">
        <v>39276</v>
      </c>
      <c r="B39" s="5" t="s">
        <v>70</v>
      </c>
      <c r="C39" s="5" t="s">
        <v>47</v>
      </c>
      <c r="D39" s="5" t="s">
        <v>48</v>
      </c>
      <c r="E39" s="5" t="s">
        <v>49</v>
      </c>
      <c r="F39" s="5" t="s">
        <v>125</v>
      </c>
      <c r="G39" s="5">
        <v>26</v>
      </c>
      <c r="H39" s="5">
        <v>0</v>
      </c>
      <c r="I39" s="5" t="s">
        <v>97</v>
      </c>
      <c r="J39" s="5">
        <v>1</v>
      </c>
      <c r="K39" s="5">
        <f t="shared" si="0"/>
        <v>98.96</v>
      </c>
      <c r="L39" s="5">
        <v>1.5</v>
      </c>
      <c r="M39" s="5">
        <v>18</v>
      </c>
      <c r="N39" s="5">
        <v>1</v>
      </c>
      <c r="O39" s="5">
        <v>0.1</v>
      </c>
      <c r="P39" s="5">
        <v>20</v>
      </c>
      <c r="Q39" s="5" t="s">
        <v>52</v>
      </c>
      <c r="R39" s="5">
        <v>10</v>
      </c>
      <c r="S39" s="5">
        <v>0</v>
      </c>
      <c r="T39" s="5">
        <v>0</v>
      </c>
      <c r="U39" s="5">
        <v>60</v>
      </c>
      <c r="V39" s="5">
        <v>0</v>
      </c>
      <c r="W39" s="12">
        <v>30</v>
      </c>
      <c r="X39" s="13" t="s">
        <v>126</v>
      </c>
    </row>
    <row r="40" spans="1:26" s="5" customFormat="1">
      <c r="A40" s="4">
        <v>39276</v>
      </c>
      <c r="B40" s="5" t="s">
        <v>127</v>
      </c>
      <c r="C40" s="5" t="s">
        <v>47</v>
      </c>
      <c r="D40" s="5" t="s">
        <v>75</v>
      </c>
      <c r="E40" s="5" t="s">
        <v>49</v>
      </c>
      <c r="F40" s="5" t="s">
        <v>71</v>
      </c>
      <c r="G40" s="5">
        <v>19.5</v>
      </c>
      <c r="H40" s="5">
        <v>0</v>
      </c>
      <c r="I40" s="5" t="s">
        <v>99</v>
      </c>
      <c r="J40" s="5">
        <v>1</v>
      </c>
      <c r="K40" s="5">
        <f t="shared" si="0"/>
        <v>98.96</v>
      </c>
      <c r="L40" s="5">
        <v>0.2</v>
      </c>
      <c r="M40" s="5">
        <v>15</v>
      </c>
      <c r="N40" s="5">
        <v>1</v>
      </c>
      <c r="O40" s="5">
        <v>2</v>
      </c>
      <c r="P40" s="5">
        <v>8</v>
      </c>
      <c r="Q40" s="5" t="s">
        <v>52</v>
      </c>
      <c r="R40" s="5">
        <v>5</v>
      </c>
      <c r="S40" s="5">
        <v>0</v>
      </c>
      <c r="T40" s="5">
        <v>15</v>
      </c>
      <c r="U40" s="5">
        <v>70</v>
      </c>
      <c r="V40" s="5">
        <v>5</v>
      </c>
      <c r="W40" s="12">
        <v>5</v>
      </c>
      <c r="X40" s="13" t="s">
        <v>0</v>
      </c>
    </row>
    <row r="41" spans="1:26" s="5" customFormat="1">
      <c r="A41" s="4">
        <v>39276</v>
      </c>
      <c r="B41" s="5" t="s">
        <v>127</v>
      </c>
      <c r="C41" s="5" t="s">
        <v>47</v>
      </c>
      <c r="D41" s="5" t="s">
        <v>48</v>
      </c>
      <c r="E41" s="5" t="s">
        <v>67</v>
      </c>
      <c r="F41" s="5" t="s">
        <v>1</v>
      </c>
      <c r="G41" s="5">
        <v>12.5</v>
      </c>
      <c r="H41" s="5">
        <v>0</v>
      </c>
      <c r="I41" s="5" t="s">
        <v>97</v>
      </c>
      <c r="J41" s="5">
        <v>1</v>
      </c>
      <c r="K41" s="5">
        <f t="shared" si="0"/>
        <v>98.96</v>
      </c>
      <c r="L41" s="5">
        <v>0.5</v>
      </c>
      <c r="M41" s="5">
        <v>15</v>
      </c>
      <c r="N41" s="5">
        <v>1</v>
      </c>
      <c r="O41" s="5">
        <v>2</v>
      </c>
      <c r="P41" s="5">
        <v>8</v>
      </c>
      <c r="Q41" s="5" t="s">
        <v>52</v>
      </c>
      <c r="R41" s="5">
        <v>15</v>
      </c>
      <c r="S41" s="5">
        <v>0</v>
      </c>
      <c r="T41" s="5">
        <v>0</v>
      </c>
      <c r="U41" s="5">
        <v>80</v>
      </c>
      <c r="V41" s="5">
        <v>0</v>
      </c>
      <c r="W41" s="12">
        <v>5</v>
      </c>
      <c r="X41" s="43" t="s">
        <v>2</v>
      </c>
      <c r="Y41" s="10"/>
      <c r="Z41" s="10"/>
    </row>
    <row r="42" spans="1:26" s="28" customFormat="1">
      <c r="A42" s="24"/>
      <c r="B42" s="25"/>
      <c r="C42" s="25"/>
      <c r="D42" s="25"/>
      <c r="E42" s="25"/>
      <c r="F42" s="22" t="s">
        <v>4</v>
      </c>
      <c r="G42" s="25">
        <f>AVERAGE(G4:G41)</f>
        <v>19.94736842105263</v>
      </c>
      <c r="H42" s="25"/>
      <c r="I42" s="26"/>
      <c r="J42" s="26"/>
      <c r="K42" s="27">
        <f t="shared" ref="K42:P42" si="1">AVERAGE(K4:K41)</f>
        <v>97.618947368421061</v>
      </c>
      <c r="L42" s="27">
        <f t="shared" si="1"/>
        <v>2.6868421052631581</v>
      </c>
      <c r="M42" s="27">
        <f t="shared" si="1"/>
        <v>18.292105263157897</v>
      </c>
      <c r="N42" s="27">
        <f t="shared" si="1"/>
        <v>1</v>
      </c>
      <c r="O42" s="27">
        <f t="shared" si="1"/>
        <v>0.63947368421052631</v>
      </c>
      <c r="P42" s="27">
        <f t="shared" si="1"/>
        <v>14.552631578947368</v>
      </c>
      <c r="Q42" s="27"/>
      <c r="R42" s="27">
        <f t="shared" ref="R42:W42" si="2">AVERAGE(R4:R41)</f>
        <v>22.5</v>
      </c>
      <c r="S42" s="27">
        <f>AVERAGE(S4:S41)</f>
        <v>0.39473684210526316</v>
      </c>
      <c r="T42" s="27">
        <f t="shared" si="2"/>
        <v>1.4473684210526316</v>
      </c>
      <c r="U42" s="27">
        <f t="shared" si="2"/>
        <v>57.368421052631582</v>
      </c>
      <c r="V42" s="27">
        <f t="shared" si="2"/>
        <v>8.5526315789473681</v>
      </c>
      <c r="W42" s="27">
        <f t="shared" si="2"/>
        <v>9.7368421052631575</v>
      </c>
    </row>
    <row r="43" spans="1:26" s="2" customFormat="1">
      <c r="A43" s="28"/>
      <c r="C43" s="29"/>
      <c r="D43" s="29"/>
      <c r="E43" s="29"/>
      <c r="F43" s="23" t="s">
        <v>5</v>
      </c>
      <c r="G43" s="28">
        <f>STDEV(G4:G41)</f>
        <v>4.9385267987202939</v>
      </c>
      <c r="H43" s="28"/>
      <c r="K43" s="30">
        <f t="shared" ref="K43:P43" si="3">STDEV(K4:K41)</f>
        <v>3.0956183414739527</v>
      </c>
      <c r="L43" s="30">
        <f t="shared" si="3"/>
        <v>5.4383110977597697</v>
      </c>
      <c r="M43" s="30">
        <f t="shared" si="3"/>
        <v>9.1801307645090269</v>
      </c>
      <c r="N43" s="30">
        <f t="shared" si="3"/>
        <v>0</v>
      </c>
      <c r="O43" s="30">
        <f t="shared" si="3"/>
        <v>0.82839456380568821</v>
      </c>
      <c r="P43" s="30">
        <f t="shared" si="3"/>
        <v>5.5199753643254237</v>
      </c>
      <c r="Q43" s="30"/>
      <c r="R43" s="30">
        <f t="shared" ref="R43:W43" si="4">STDEV(R4:R41)</f>
        <v>11.897649097786253</v>
      </c>
      <c r="S43" s="30">
        <f>STDEV(S4:S41)</f>
        <v>1.3663815636654695</v>
      </c>
      <c r="T43" s="30">
        <f t="shared" si="4"/>
        <v>3.2689974363672749</v>
      </c>
      <c r="U43" s="30">
        <f t="shared" si="4"/>
        <v>18.036630974187069</v>
      </c>
      <c r="V43" s="30">
        <f t="shared" si="4"/>
        <v>16.477170723452087</v>
      </c>
      <c r="W43" s="30">
        <f t="shared" si="4"/>
        <v>8.8491386373501975</v>
      </c>
    </row>
    <row r="44" spans="1:26">
      <c r="B44" s="6"/>
      <c r="C44" s="6"/>
      <c r="D44" s="6"/>
      <c r="E44" s="6"/>
      <c r="F44" s="6"/>
    </row>
    <row r="45" spans="1:26">
      <c r="C45" s="9" t="s">
        <v>43</v>
      </c>
      <c r="D45" s="7">
        <v>5</v>
      </c>
      <c r="E45" s="8" t="s">
        <v>3</v>
      </c>
      <c r="F45" s="8"/>
    </row>
    <row r="46" spans="1:26">
      <c r="D46" s="7">
        <v>23</v>
      </c>
      <c r="E46" s="8" t="s">
        <v>42</v>
      </c>
      <c r="F46" s="8"/>
      <c r="G46" s="6"/>
    </row>
    <row r="47" spans="1:26">
      <c r="D47" s="20">
        <v>10</v>
      </c>
      <c r="E47" s="21" t="s">
        <v>41</v>
      </c>
      <c r="F47" s="21"/>
      <c r="G47" s="20"/>
      <c r="I47"/>
    </row>
    <row r="48" spans="1:26">
      <c r="D48" s="2">
        <f>SUM(D45:D47)</f>
        <v>38</v>
      </c>
      <c r="E48" s="2" t="s">
        <v>44</v>
      </c>
      <c r="F48" s="2"/>
      <c r="G48"/>
      <c r="H48"/>
      <c r="I48"/>
    </row>
    <row r="49" spans="1:2" customFormat="1">
      <c r="A49" s="3"/>
      <c r="B49" s="3"/>
    </row>
    <row r="50" spans="1:2" customFormat="1">
      <c r="B50" s="3"/>
    </row>
    <row r="51" spans="1:2" customFormat="1"/>
    <row r="52" spans="1:2" customFormat="1"/>
    <row r="53" spans="1:2" customFormat="1"/>
    <row r="54" spans="1:2" customFormat="1"/>
    <row r="55" spans="1:2" customFormat="1"/>
    <row r="56" spans="1:2" customFormat="1"/>
    <row r="57" spans="1:2" customFormat="1"/>
    <row r="58" spans="1:2" customFormat="1"/>
    <row r="59" spans="1:2" customFormat="1"/>
    <row r="60" spans="1:2" customFormat="1"/>
    <row r="61" spans="1:2" customFormat="1"/>
    <row r="62" spans="1:2" customFormat="1"/>
    <row r="63" spans="1:2" customFormat="1"/>
    <row r="64" spans="1:2" customFormat="1"/>
    <row r="65" spans="1:9" customFormat="1"/>
    <row r="66" spans="1:9" customFormat="1"/>
    <row r="67" spans="1:9" customFormat="1"/>
    <row r="68" spans="1:9" customFormat="1">
      <c r="I68" s="3"/>
    </row>
    <row r="69" spans="1:9" customFormat="1">
      <c r="G69" s="3"/>
      <c r="H69" s="3"/>
      <c r="I69" s="3"/>
    </row>
    <row r="70" spans="1:9">
      <c r="A70"/>
      <c r="B70"/>
    </row>
    <row r="71" spans="1:9">
      <c r="B71"/>
    </row>
  </sheetData>
  <phoneticPr fontId="7" type="noConversion"/>
  <printOptions gridLines="1"/>
  <pageMargins left="0.65" right="0.65" top="0.65" bottom="0.65" header="0.4" footer="0.4"/>
  <pageSetup scale="70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Decher</dc:creator>
  <cp:lastModifiedBy>Chris</cp:lastModifiedBy>
  <cp:lastPrinted>2006-07-28T16:44:36Z</cp:lastPrinted>
  <dcterms:created xsi:type="dcterms:W3CDTF">2005-07-21T01:25:08Z</dcterms:created>
  <dcterms:modified xsi:type="dcterms:W3CDTF">2012-08-03T20:25:59Z</dcterms:modified>
</cp:coreProperties>
</file>