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20" yWindow="560" windowWidth="23280" windowHeight="16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<sst xmlns="http://schemas.openxmlformats.org/spreadsheetml/2006/main" count="63" uniqueCount="44">
  <si>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Appendix II</t>
  </si>
  <si>
    <t>Shrews &amp; Moles</t>
  </si>
  <si>
    <t>Napaeozapus insignis</t>
  </si>
  <si>
    <t>Microtus pinetorum</t>
  </si>
  <si>
    <t>Mustela sp.</t>
  </si>
  <si>
    <t>Rodents</t>
  </si>
  <si>
    <t>Carnivores</t>
  </si>
  <si>
    <t>Ecosystem (ES)  No.</t>
  </si>
  <si>
    <t>ES Type:</t>
  </si>
  <si>
    <t>well-drained mesic red oak hw forest</t>
  </si>
  <si>
    <t>seepy terrain rich northern hw forest</t>
  </si>
  <si>
    <t>poorly drained spruce-fir northern hw forest</t>
  </si>
  <si>
    <t>alder swamp/sedge meadow edge of former beaver pond</t>
  </si>
  <si>
    <t>Year:</t>
  </si>
  <si>
    <t>No. of nights trapped</t>
  </si>
  <si>
    <t>No. of Traps</t>
  </si>
  <si>
    <t>Trapnights</t>
  </si>
  <si>
    <t>Blarina brevicauda</t>
  </si>
  <si>
    <t>Sorex fumeus</t>
  </si>
  <si>
    <t>Sorex cinereus</t>
  </si>
  <si>
    <t>Peromyscus sp.</t>
  </si>
  <si>
    <t>Zapus hudsonius</t>
  </si>
  <si>
    <t>Microtus pennsylvanicus</t>
  </si>
  <si>
    <t>Tamias striatus</t>
  </si>
  <si>
    <t>Tamiasciurus hudsonicus</t>
  </si>
  <si>
    <t>No. of Species</t>
  </si>
  <si>
    <t>No. of Captures</t>
  </si>
  <si>
    <t>Glaucomys volans</t>
  </si>
  <si>
    <t xml:space="preserve">Table 1.1-- </t>
  </si>
  <si>
    <t>Synaptomys cooperi</t>
  </si>
  <si>
    <t>Trap Success (%)</t>
  </si>
  <si>
    <t>Myodes gapperi</t>
  </si>
  <si>
    <t>Parascalops breweri</t>
  </si>
  <si>
    <t>Total</t>
  </si>
  <si>
    <t>All Years</t>
  </si>
  <si>
    <t>2011 only</t>
  </si>
  <si>
    <t>Sorex palustris</t>
  </si>
  <si>
    <t>ES1</t>
  </si>
  <si>
    <t>ES6</t>
  </si>
  <si>
    <t>ES 14</t>
  </si>
  <si>
    <t>ES20</t>
  </si>
  <si>
    <t>Totals</t>
  </si>
  <si>
    <t>Ecosystem Totals</t>
  </si>
  <si>
    <r>
      <t xml:space="preserve">2012 Small mammal captures in 4 Ecosystems on Guthrie-Bancroft Farm, Lincoln, Vermont, compared to previous years' captures.  2012 data are in </t>
    </r>
    <r>
      <rPr>
        <b/>
        <sz val="12"/>
        <color indexed="12"/>
        <rFont val="Times New Roman"/>
        <family val="0"/>
      </rPr>
      <t>blue</t>
    </r>
    <r>
      <rPr>
        <b/>
        <sz val="12"/>
        <color indexed="8"/>
        <rFont val="Times New Roman"/>
        <family val="0"/>
      </rPr>
      <t xml:space="preserve">.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</si>
</sst>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  <numFmt numFmtId="165" formatCode="0.000"/>
    <numFmt numFmtId="166" formatCode="0.000000000000000"/>
    <numFmt numFmtId="167" formatCode="0.00000000000000"/>
    <numFmt numFmtId="168" formatCode="0.0000000000000000"/>
    <numFmt numFmtId="169" formatCode="0.00000000000000000"/>
    <numFmt numFmtId="170" formatCode="0.000000000000000000"/>
    <numFmt numFmtId="171" formatCode="0.0000000000000000000"/>
    <numFmt numFmtId="172" formatCode="0.0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Geneva"/>
      <family val="0"/>
    </font>
    <font>
      <b/>
      <sz val="10"/>
      <color indexed="12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2"/>
      <name val="Times New Roman"/>
      <family val="0"/>
    </font>
    <font>
      <sz val="8"/>
      <name val="Verdana"/>
      <family val="0"/>
    </font>
    <font>
      <i/>
      <sz val="10"/>
      <color indexed="10"/>
      <name val="Helv"/>
      <family val="0"/>
    </font>
    <font>
      <b/>
      <sz val="9"/>
      <color indexed="12"/>
      <name val="Geneva"/>
      <family val="0"/>
    </font>
    <font>
      <b/>
      <sz val="10"/>
      <color indexed="10"/>
      <name val="Helv"/>
      <family val="0"/>
    </font>
    <font>
      <sz val="10"/>
      <color indexed="12"/>
      <name val="Helv"/>
      <family val="0"/>
    </font>
    <font>
      <sz val="9"/>
      <color indexed="12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1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81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181" fontId="10" fillId="0" borderId="16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19" fillId="0" borderId="0" xfId="0" applyFont="1" applyAlignment="1">
      <alignment horizontal="right"/>
    </xf>
    <xf numFmtId="0" fontId="10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6" fillId="0" borderId="0" xfId="0" applyFont="1" applyAlignment="1">
      <alignment/>
    </xf>
    <xf numFmtId="181" fontId="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81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91"/>
  <sheetViews>
    <sheetView tabSelected="1" zoomScale="125" zoomScaleNormal="125" zoomScalePageLayoutView="0" workbookViewId="0" topLeftCell="A1">
      <pane xSplit="4560" topLeftCell="T1" activePane="topRight" state="split"/>
      <selection pane="topLeft" activeCell="Q1" sqref="Q1"/>
      <selection pane="topRight" activeCell="AH2" sqref="AH2"/>
    </sheetView>
  </sheetViews>
  <sheetFormatPr defaultColWidth="11.00390625" defaultRowHeight="12"/>
  <cols>
    <col min="1" max="1" width="19.375" style="1" customWidth="1"/>
    <col min="2" max="2" width="6.125" style="1" customWidth="1"/>
    <col min="3" max="3" width="5.00390625" style="1" customWidth="1"/>
    <col min="4" max="4" width="6.125" style="1" customWidth="1"/>
    <col min="5" max="5" width="5.625" style="1" customWidth="1"/>
    <col min="6" max="8" width="6.625" style="1" customWidth="1"/>
    <col min="9" max="9" width="5.50390625" style="1" customWidth="1"/>
    <col min="10" max="10" width="6.00390625" style="1" customWidth="1"/>
    <col min="11" max="12" width="5.50390625" style="1" customWidth="1"/>
    <col min="13" max="15" width="6.125" style="1" customWidth="1"/>
    <col min="16" max="16" width="5.50390625" style="1" customWidth="1"/>
    <col min="17" max="17" width="5.125" style="1" customWidth="1"/>
    <col min="18" max="18" width="5.625" style="1" customWidth="1"/>
    <col min="19" max="19" width="5.375" style="1" customWidth="1"/>
    <col min="20" max="20" width="5.625" style="1" customWidth="1"/>
    <col min="21" max="24" width="5.50390625" style="1" customWidth="1"/>
    <col min="25" max="25" width="5.375" style="1" customWidth="1"/>
    <col min="26" max="26" width="5.125" style="1" customWidth="1"/>
    <col min="27" max="27" width="5.875" style="1" customWidth="1"/>
    <col min="28" max="28" width="5.00390625" style="1" customWidth="1"/>
    <col min="29" max="30" width="5.125" style="1" customWidth="1"/>
    <col min="31" max="31" width="5.125" style="66" customWidth="1"/>
    <col min="32" max="32" width="7.125" style="1" customWidth="1"/>
    <col min="33" max="33" width="5.625" style="46" customWidth="1"/>
    <col min="34" max="34" width="17.625" style="1" customWidth="1"/>
    <col min="35" max="35" width="6.50390625" style="1" customWidth="1"/>
    <col min="36" max="36" width="7.375" style="1" customWidth="1"/>
    <col min="37" max="37" width="7.125" style="1" customWidth="1"/>
    <col min="38" max="40" width="6.00390625" style="1" customWidth="1"/>
    <col min="41" max="41" width="6.125" style="1" customWidth="1"/>
    <col min="42" max="42" width="6.875" style="1" customWidth="1"/>
    <col min="43" max="44" width="6.00390625" style="1" customWidth="1"/>
    <col min="45" max="45" width="6.50390625" style="1" customWidth="1"/>
    <col min="46" max="46" width="6.00390625" style="1" customWidth="1"/>
    <col min="47" max="48" width="5.625" style="1" customWidth="1"/>
    <col min="49" max="49" width="7.375" style="1" customWidth="1"/>
    <col min="50" max="50" width="6.00390625" style="1" customWidth="1"/>
    <col min="51" max="51" width="6.375" style="1" customWidth="1"/>
    <col min="52" max="52" width="6.625" style="1" customWidth="1"/>
    <col min="53" max="53" width="6.375" style="1" customWidth="1"/>
    <col min="54" max="55" width="6.00390625" style="1" customWidth="1"/>
    <col min="56" max="56" width="6.50390625" style="1" customWidth="1"/>
    <col min="57" max="16384" width="10.875" style="1" customWidth="1"/>
  </cols>
  <sheetData>
    <row r="1" spans="1:33" ht="18">
      <c r="A1" s="45" t="s">
        <v>0</v>
      </c>
      <c r="AE1" s="58"/>
      <c r="AG1" s="46"/>
    </row>
    <row r="2" spans="1:56" s="3" customFormat="1" ht="33.75" customHeight="1">
      <c r="A2" s="44" t="s">
        <v>28</v>
      </c>
      <c r="B2" s="68" t="s">
        <v>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4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35" s="5" customFormat="1" ht="18.75" customHeight="1">
      <c r="A3" s="21" t="s">
        <v>7</v>
      </c>
      <c r="B3" s="75">
        <v>1</v>
      </c>
      <c r="C3" s="71"/>
      <c r="D3" s="71"/>
      <c r="E3" s="71"/>
      <c r="F3" s="72"/>
      <c r="G3" s="72"/>
      <c r="H3" s="73"/>
      <c r="I3" s="76">
        <v>6</v>
      </c>
      <c r="J3" s="71"/>
      <c r="K3" s="71"/>
      <c r="L3" s="72"/>
      <c r="M3" s="72"/>
      <c r="N3" s="72"/>
      <c r="O3" s="73"/>
      <c r="P3" s="76">
        <v>14</v>
      </c>
      <c r="Q3" s="71"/>
      <c r="R3" s="71"/>
      <c r="S3" s="71"/>
      <c r="T3" s="71"/>
      <c r="U3" s="72"/>
      <c r="V3" s="72"/>
      <c r="W3" s="73"/>
      <c r="X3" s="76">
        <v>20</v>
      </c>
      <c r="Y3" s="72"/>
      <c r="Z3" s="72"/>
      <c r="AA3" s="72"/>
      <c r="AB3" s="72"/>
      <c r="AC3" s="72"/>
      <c r="AD3" s="72"/>
      <c r="AE3" s="73"/>
      <c r="AF3" s="36" t="s">
        <v>33</v>
      </c>
      <c r="AG3" s="46" t="s">
        <v>33</v>
      </c>
      <c r="AI3" s="54" t="s">
        <v>42</v>
      </c>
    </row>
    <row r="4" spans="1:39" s="5" customFormat="1" ht="31.5" customHeight="1">
      <c r="A4" s="22" t="s">
        <v>8</v>
      </c>
      <c r="B4" s="74" t="s">
        <v>9</v>
      </c>
      <c r="C4" s="71"/>
      <c r="D4" s="71"/>
      <c r="E4" s="71"/>
      <c r="F4" s="72"/>
      <c r="G4" s="72"/>
      <c r="H4" s="73"/>
      <c r="I4" s="70" t="s">
        <v>10</v>
      </c>
      <c r="J4" s="71"/>
      <c r="K4" s="71"/>
      <c r="L4" s="72"/>
      <c r="M4" s="72"/>
      <c r="N4" s="72"/>
      <c r="O4" s="73"/>
      <c r="P4" s="70" t="s">
        <v>11</v>
      </c>
      <c r="Q4" s="71"/>
      <c r="R4" s="71"/>
      <c r="S4" s="71"/>
      <c r="T4" s="71"/>
      <c r="U4" s="72"/>
      <c r="V4" s="72"/>
      <c r="W4" s="73"/>
      <c r="X4" s="70" t="s">
        <v>12</v>
      </c>
      <c r="Y4" s="72"/>
      <c r="Z4" s="72"/>
      <c r="AA4" s="72"/>
      <c r="AB4" s="72"/>
      <c r="AC4" s="72"/>
      <c r="AD4" s="72"/>
      <c r="AE4" s="73"/>
      <c r="AF4" s="48" t="s">
        <v>35</v>
      </c>
      <c r="AG4" s="47" t="s">
        <v>34</v>
      </c>
      <c r="AI4" s="5" t="s">
        <v>37</v>
      </c>
      <c r="AJ4" s="5" t="s">
        <v>38</v>
      </c>
      <c r="AK4" s="5" t="s">
        <v>39</v>
      </c>
      <c r="AL4" s="5" t="s">
        <v>40</v>
      </c>
      <c r="AM4" s="5" t="s">
        <v>41</v>
      </c>
    </row>
    <row r="5" spans="1:33" s="5" customFormat="1" ht="12.75">
      <c r="A5" s="18" t="s">
        <v>13</v>
      </c>
      <c r="B5" s="23">
        <v>2001</v>
      </c>
      <c r="C5" s="14">
        <v>2002</v>
      </c>
      <c r="D5" s="14">
        <v>2005</v>
      </c>
      <c r="E5" s="14">
        <v>2006</v>
      </c>
      <c r="F5" s="10">
        <v>2007</v>
      </c>
      <c r="G5" s="14">
        <v>2011</v>
      </c>
      <c r="H5" s="42">
        <v>2012</v>
      </c>
      <c r="I5" s="14">
        <v>2000</v>
      </c>
      <c r="J5" s="23">
        <v>2002</v>
      </c>
      <c r="K5" s="14">
        <v>2005</v>
      </c>
      <c r="L5" s="14">
        <v>2006</v>
      </c>
      <c r="M5" s="26">
        <v>2007</v>
      </c>
      <c r="N5" s="14">
        <v>2011</v>
      </c>
      <c r="O5" s="42">
        <v>2012</v>
      </c>
      <c r="P5" s="33">
        <v>2000</v>
      </c>
      <c r="Q5" s="14">
        <v>2001</v>
      </c>
      <c r="R5" s="14">
        <v>2002</v>
      </c>
      <c r="S5" s="26">
        <v>2005</v>
      </c>
      <c r="T5" s="15">
        <v>2006</v>
      </c>
      <c r="U5" s="10">
        <v>2007</v>
      </c>
      <c r="V5" s="14">
        <v>2011</v>
      </c>
      <c r="W5" s="54">
        <v>2012</v>
      </c>
      <c r="X5" s="29">
        <v>2000</v>
      </c>
      <c r="Y5" s="14">
        <v>2001</v>
      </c>
      <c r="Z5" s="14">
        <v>2002</v>
      </c>
      <c r="AA5" s="41">
        <v>2005</v>
      </c>
      <c r="AB5" s="41">
        <v>2006</v>
      </c>
      <c r="AC5" s="23">
        <v>2007</v>
      </c>
      <c r="AD5" s="14">
        <v>2011</v>
      </c>
      <c r="AE5" s="42">
        <v>2012</v>
      </c>
      <c r="AG5" s="49"/>
    </row>
    <row r="6" spans="1:33" s="5" customFormat="1" ht="12.75">
      <c r="A6" s="6" t="s">
        <v>14</v>
      </c>
      <c r="B6" s="11">
        <v>4</v>
      </c>
      <c r="C6" s="15">
        <v>3</v>
      </c>
      <c r="D6" s="15">
        <v>3</v>
      </c>
      <c r="E6" s="15">
        <v>3</v>
      </c>
      <c r="F6" s="11">
        <v>3</v>
      </c>
      <c r="G6" s="15">
        <v>3</v>
      </c>
      <c r="H6" s="59">
        <v>3</v>
      </c>
      <c r="I6" s="15">
        <v>3</v>
      </c>
      <c r="J6" s="12">
        <v>3</v>
      </c>
      <c r="K6" s="15">
        <v>3</v>
      </c>
      <c r="L6" s="15">
        <v>3</v>
      </c>
      <c r="M6" s="27">
        <v>3</v>
      </c>
      <c r="N6" s="15">
        <v>3</v>
      </c>
      <c r="O6" s="59">
        <v>3</v>
      </c>
      <c r="P6" s="34">
        <v>3</v>
      </c>
      <c r="Q6" s="15">
        <v>4</v>
      </c>
      <c r="R6" s="15">
        <v>3</v>
      </c>
      <c r="S6" s="27">
        <v>3</v>
      </c>
      <c r="T6" s="15">
        <v>3</v>
      </c>
      <c r="U6" s="11">
        <v>3</v>
      </c>
      <c r="V6" s="15">
        <v>3</v>
      </c>
      <c r="W6" s="59">
        <v>3</v>
      </c>
      <c r="X6" s="30">
        <v>3</v>
      </c>
      <c r="Y6" s="15">
        <v>3</v>
      </c>
      <c r="Z6" s="15">
        <v>3</v>
      </c>
      <c r="AA6" s="19">
        <v>3</v>
      </c>
      <c r="AB6" s="19">
        <v>3</v>
      </c>
      <c r="AC6" s="12">
        <v>3</v>
      </c>
      <c r="AD6" s="15">
        <v>3</v>
      </c>
      <c r="AE6" s="42">
        <v>3</v>
      </c>
      <c r="AF6" s="36">
        <v>12</v>
      </c>
      <c r="AG6" s="42">
        <f>SUM(B6:AF6)</f>
        <v>104</v>
      </c>
    </row>
    <row r="7" spans="1:33" s="5" customFormat="1" ht="12.75">
      <c r="A7" s="6" t="s">
        <v>15</v>
      </c>
      <c r="B7" s="11">
        <v>32</v>
      </c>
      <c r="C7" s="15">
        <v>56</v>
      </c>
      <c r="D7" s="15">
        <v>62</v>
      </c>
      <c r="E7" s="15">
        <v>62</v>
      </c>
      <c r="F7" s="11">
        <v>62</v>
      </c>
      <c r="G7" s="15">
        <v>68</v>
      </c>
      <c r="H7" s="59">
        <v>79</v>
      </c>
      <c r="I7" s="15">
        <v>52</v>
      </c>
      <c r="J7" s="12">
        <v>58</v>
      </c>
      <c r="K7" s="15">
        <v>62</v>
      </c>
      <c r="L7" s="15">
        <v>62</v>
      </c>
      <c r="M7" s="27">
        <v>62</v>
      </c>
      <c r="N7" s="15">
        <v>69</v>
      </c>
      <c r="O7" s="59">
        <v>79</v>
      </c>
      <c r="P7" s="34">
        <v>52</v>
      </c>
      <c r="Q7" s="15">
        <v>30</v>
      </c>
      <c r="R7" s="15">
        <v>59</v>
      </c>
      <c r="S7" s="27">
        <v>62</v>
      </c>
      <c r="T7" s="15">
        <v>62</v>
      </c>
      <c r="U7" s="11">
        <v>62</v>
      </c>
      <c r="V7" s="15">
        <v>70</v>
      </c>
      <c r="W7" s="59">
        <v>79</v>
      </c>
      <c r="X7" s="30">
        <v>20</v>
      </c>
      <c r="Y7" s="15">
        <v>28</v>
      </c>
      <c r="Z7" s="15">
        <v>24</v>
      </c>
      <c r="AA7" s="19">
        <v>62</v>
      </c>
      <c r="AB7" s="19">
        <v>62</v>
      </c>
      <c r="AC7" s="12">
        <v>62</v>
      </c>
      <c r="AD7" s="15">
        <v>69</v>
      </c>
      <c r="AE7" s="42">
        <v>79</v>
      </c>
      <c r="AF7" s="36">
        <v>316</v>
      </c>
      <c r="AG7" s="42">
        <f>SUM(B7:AF7)</f>
        <v>2063</v>
      </c>
    </row>
    <row r="8" spans="1:33" s="5" customFormat="1" ht="12.75">
      <c r="A8" s="52" t="s">
        <v>16</v>
      </c>
      <c r="B8" s="51">
        <f>B6*B7</f>
        <v>128</v>
      </c>
      <c r="C8" s="17">
        <f aca="true" t="shared" si="0" ref="C8:U8">C6*C7</f>
        <v>168</v>
      </c>
      <c r="D8" s="17">
        <f t="shared" si="0"/>
        <v>186</v>
      </c>
      <c r="E8" s="17">
        <f t="shared" si="0"/>
        <v>186</v>
      </c>
      <c r="F8" s="17">
        <f t="shared" si="0"/>
        <v>186</v>
      </c>
      <c r="G8" s="17">
        <f>G6*G7</f>
        <v>204</v>
      </c>
      <c r="H8" s="60">
        <f>H6*H7</f>
        <v>237</v>
      </c>
      <c r="I8" s="17">
        <f t="shared" si="0"/>
        <v>156</v>
      </c>
      <c r="J8" s="17">
        <f t="shared" si="0"/>
        <v>174</v>
      </c>
      <c r="K8" s="17">
        <f t="shared" si="0"/>
        <v>186</v>
      </c>
      <c r="L8" s="17">
        <f t="shared" si="0"/>
        <v>186</v>
      </c>
      <c r="M8" s="17">
        <f t="shared" si="0"/>
        <v>186</v>
      </c>
      <c r="N8" s="17">
        <f>N6*N7</f>
        <v>207</v>
      </c>
      <c r="O8" s="60">
        <f>O6*O7</f>
        <v>237</v>
      </c>
      <c r="P8" s="17">
        <f t="shared" si="0"/>
        <v>156</v>
      </c>
      <c r="Q8" s="17">
        <f t="shared" si="0"/>
        <v>120</v>
      </c>
      <c r="R8" s="17">
        <f t="shared" si="0"/>
        <v>177</v>
      </c>
      <c r="S8" s="17">
        <f t="shared" si="0"/>
        <v>186</v>
      </c>
      <c r="T8" s="17">
        <f t="shared" si="0"/>
        <v>186</v>
      </c>
      <c r="U8" s="17">
        <f t="shared" si="0"/>
        <v>186</v>
      </c>
      <c r="V8" s="17">
        <f>V6*V7</f>
        <v>210</v>
      </c>
      <c r="W8" s="60">
        <f>W6*W7</f>
        <v>237</v>
      </c>
      <c r="X8" s="60">
        <f aca="true" t="shared" si="1" ref="X8:AD8">X6*X7</f>
        <v>60</v>
      </c>
      <c r="Y8" s="60">
        <f t="shared" si="1"/>
        <v>84</v>
      </c>
      <c r="Z8" s="60">
        <f t="shared" si="1"/>
        <v>72</v>
      </c>
      <c r="AA8" s="60">
        <f t="shared" si="1"/>
        <v>186</v>
      </c>
      <c r="AB8" s="60">
        <f t="shared" si="1"/>
        <v>186</v>
      </c>
      <c r="AC8" s="60">
        <f t="shared" si="1"/>
        <v>186</v>
      </c>
      <c r="AD8" s="60">
        <f t="shared" si="1"/>
        <v>207</v>
      </c>
      <c r="AE8" s="60">
        <f>AE6*AE7</f>
        <v>237</v>
      </c>
      <c r="AF8" s="39">
        <v>186</v>
      </c>
      <c r="AG8" s="39">
        <f>SUM(B8:AD8)</f>
        <v>5066</v>
      </c>
    </row>
    <row r="9" spans="1:33" s="5" customFormat="1" ht="12.75">
      <c r="A9" s="25" t="s">
        <v>1</v>
      </c>
      <c r="B9" s="12"/>
      <c r="C9" s="15"/>
      <c r="D9" s="15"/>
      <c r="E9" s="15"/>
      <c r="F9" s="11"/>
      <c r="G9" s="15"/>
      <c r="H9" s="59"/>
      <c r="I9" s="15"/>
      <c r="J9" s="27"/>
      <c r="K9" s="15"/>
      <c r="L9" s="15"/>
      <c r="M9" s="15"/>
      <c r="N9" s="15"/>
      <c r="O9" s="59"/>
      <c r="P9" s="34"/>
      <c r="Q9" s="15"/>
      <c r="R9" s="15"/>
      <c r="S9" s="27"/>
      <c r="T9" s="15"/>
      <c r="U9" s="11"/>
      <c r="V9" s="15"/>
      <c r="W9" s="59"/>
      <c r="X9" s="30"/>
      <c r="Y9" s="15"/>
      <c r="Z9" s="15"/>
      <c r="AA9" s="15"/>
      <c r="AB9" s="15"/>
      <c r="AC9" s="15"/>
      <c r="AD9" s="14"/>
      <c r="AE9" s="42"/>
      <c r="AF9" s="36"/>
      <c r="AG9" s="42"/>
    </row>
    <row r="10" spans="1:39" s="5" customFormat="1" ht="12.75">
      <c r="A10" s="7" t="s">
        <v>17</v>
      </c>
      <c r="B10" s="11">
        <v>5</v>
      </c>
      <c r="C10" s="15">
        <v>3</v>
      </c>
      <c r="D10" s="15">
        <v>13</v>
      </c>
      <c r="E10" s="15">
        <v>2</v>
      </c>
      <c r="F10" s="11">
        <v>3</v>
      </c>
      <c r="G10" s="15">
        <v>10</v>
      </c>
      <c r="H10" s="59">
        <v>5</v>
      </c>
      <c r="I10" s="15">
        <v>8</v>
      </c>
      <c r="J10" s="27">
        <v>8</v>
      </c>
      <c r="K10" s="15">
        <v>1</v>
      </c>
      <c r="L10" s="15">
        <v>6</v>
      </c>
      <c r="M10" s="15">
        <v>12</v>
      </c>
      <c r="N10" s="15">
        <v>10</v>
      </c>
      <c r="O10" s="59">
        <v>7</v>
      </c>
      <c r="P10" s="34"/>
      <c r="Q10" s="15">
        <v>12</v>
      </c>
      <c r="R10" s="15">
        <v>2</v>
      </c>
      <c r="S10" s="27">
        <v>8</v>
      </c>
      <c r="T10" s="15">
        <v>6</v>
      </c>
      <c r="U10" s="11">
        <v>3</v>
      </c>
      <c r="V10" s="15">
        <v>4</v>
      </c>
      <c r="W10" s="59">
        <v>2</v>
      </c>
      <c r="X10" s="30"/>
      <c r="Y10" s="15">
        <v>6</v>
      </c>
      <c r="Z10" s="15">
        <v>5</v>
      </c>
      <c r="AA10" s="19"/>
      <c r="AB10" s="19"/>
      <c r="AC10" s="19">
        <v>6</v>
      </c>
      <c r="AD10" s="41">
        <v>4</v>
      </c>
      <c r="AE10" s="42">
        <v>6</v>
      </c>
      <c r="AF10" s="36">
        <f>H10+O10+W10+AE10</f>
        <v>20</v>
      </c>
      <c r="AG10" s="42">
        <f>SUM(B10:AE10)</f>
        <v>157</v>
      </c>
      <c r="AH10" s="7" t="s">
        <v>17</v>
      </c>
      <c r="AI10" s="5">
        <f>SUM(B10:H10)</f>
        <v>41</v>
      </c>
      <c r="AJ10" s="5">
        <f>SUM(I10:O10)</f>
        <v>52</v>
      </c>
      <c r="AK10" s="5">
        <f aca="true" t="shared" si="2" ref="AK10:AK27">SUM(P10:V10)</f>
        <v>35</v>
      </c>
      <c r="AL10" s="5">
        <f aca="true" t="shared" si="3" ref="AL10:AL27">SUM(X10:AD10)</f>
        <v>21</v>
      </c>
      <c r="AM10" s="5">
        <f>SUM(AI10:AL10)</f>
        <v>149</v>
      </c>
    </row>
    <row r="11" spans="1:39" s="5" customFormat="1" ht="12.75">
      <c r="A11" s="7" t="s">
        <v>18</v>
      </c>
      <c r="B11" s="11"/>
      <c r="C11" s="15"/>
      <c r="D11" s="15"/>
      <c r="E11" s="15"/>
      <c r="F11" s="11">
        <v>1</v>
      </c>
      <c r="G11" s="15"/>
      <c r="H11" s="59">
        <v>2</v>
      </c>
      <c r="I11" s="15"/>
      <c r="J11" s="27"/>
      <c r="K11" s="15"/>
      <c r="L11" s="15"/>
      <c r="M11" s="15">
        <v>1</v>
      </c>
      <c r="N11" s="15"/>
      <c r="O11" s="59"/>
      <c r="P11" s="34">
        <v>2</v>
      </c>
      <c r="Q11" s="15"/>
      <c r="R11" s="15"/>
      <c r="S11" s="27">
        <v>1</v>
      </c>
      <c r="T11" s="15">
        <v>1</v>
      </c>
      <c r="U11" s="11">
        <v>1</v>
      </c>
      <c r="V11" s="15"/>
      <c r="W11" s="59">
        <v>1</v>
      </c>
      <c r="X11" s="30"/>
      <c r="Y11" s="15"/>
      <c r="Z11" s="15"/>
      <c r="AA11" s="19"/>
      <c r="AB11" s="19"/>
      <c r="AC11" s="19"/>
      <c r="AD11" s="41"/>
      <c r="AE11" s="42">
        <v>5</v>
      </c>
      <c r="AF11" s="36">
        <f aca="true" t="shared" si="4" ref="AF11:AF25">H11+O11+W11+AE11</f>
        <v>8</v>
      </c>
      <c r="AG11" s="42">
        <f aca="true" t="shared" si="5" ref="AG11:AG26">SUM(B11:AE11)</f>
        <v>15</v>
      </c>
      <c r="AH11" s="7" t="s">
        <v>18</v>
      </c>
      <c r="AI11" s="5">
        <f aca="true" t="shared" si="6" ref="AI11:AI27">SUM(B11:H11)</f>
        <v>3</v>
      </c>
      <c r="AJ11" s="5">
        <f aca="true" t="shared" si="7" ref="AJ11:AJ27">SUM(I11:O11)</f>
        <v>1</v>
      </c>
      <c r="AK11" s="5">
        <f t="shared" si="2"/>
        <v>5</v>
      </c>
      <c r="AL11" s="5">
        <f t="shared" si="3"/>
        <v>0</v>
      </c>
      <c r="AM11" s="5">
        <f aca="true" t="shared" si="8" ref="AM11:AM27">SUM(AI11:AL11)</f>
        <v>9</v>
      </c>
    </row>
    <row r="12" spans="1:39" s="5" customFormat="1" ht="12.75">
      <c r="A12" s="7" t="s">
        <v>19</v>
      </c>
      <c r="B12" s="11"/>
      <c r="C12" s="15">
        <v>3</v>
      </c>
      <c r="D12" s="15">
        <v>5</v>
      </c>
      <c r="E12" s="15">
        <v>1</v>
      </c>
      <c r="F12" s="11">
        <v>3</v>
      </c>
      <c r="G12" s="15">
        <v>3</v>
      </c>
      <c r="H12" s="59"/>
      <c r="I12" s="15">
        <v>1</v>
      </c>
      <c r="J12" s="27">
        <v>5</v>
      </c>
      <c r="K12" s="15"/>
      <c r="L12" s="15"/>
      <c r="M12" s="15">
        <v>3</v>
      </c>
      <c r="N12" s="15"/>
      <c r="O12" s="59"/>
      <c r="P12" s="34"/>
      <c r="Q12" s="15">
        <v>1</v>
      </c>
      <c r="R12" s="15">
        <v>2</v>
      </c>
      <c r="S12" s="27">
        <v>3</v>
      </c>
      <c r="T12" s="15">
        <v>7</v>
      </c>
      <c r="U12" s="11">
        <v>2</v>
      </c>
      <c r="V12" s="15">
        <v>1</v>
      </c>
      <c r="W12" s="59"/>
      <c r="X12" s="30"/>
      <c r="Y12" s="15"/>
      <c r="Z12" s="15"/>
      <c r="AA12" s="19">
        <v>1</v>
      </c>
      <c r="AB12" s="19">
        <v>2</v>
      </c>
      <c r="AC12" s="19">
        <v>2</v>
      </c>
      <c r="AD12" s="41"/>
      <c r="AE12" s="42">
        <v>1</v>
      </c>
      <c r="AF12" s="36">
        <f t="shared" si="4"/>
        <v>1</v>
      </c>
      <c r="AG12" s="42">
        <f t="shared" si="5"/>
        <v>46</v>
      </c>
      <c r="AH12" s="7" t="s">
        <v>19</v>
      </c>
      <c r="AI12" s="5">
        <f t="shared" si="6"/>
        <v>15</v>
      </c>
      <c r="AJ12" s="5">
        <f t="shared" si="7"/>
        <v>9</v>
      </c>
      <c r="AK12" s="5">
        <f t="shared" si="2"/>
        <v>16</v>
      </c>
      <c r="AL12" s="5">
        <f t="shared" si="3"/>
        <v>5</v>
      </c>
      <c r="AM12" s="5">
        <f t="shared" si="8"/>
        <v>45</v>
      </c>
    </row>
    <row r="13" spans="1:39" s="5" customFormat="1" ht="12.75">
      <c r="A13" s="50" t="s">
        <v>36</v>
      </c>
      <c r="B13" s="11"/>
      <c r="C13" s="15"/>
      <c r="D13" s="15"/>
      <c r="E13" s="15"/>
      <c r="F13" s="11"/>
      <c r="G13" s="15"/>
      <c r="H13" s="59"/>
      <c r="I13" s="15"/>
      <c r="J13" s="27"/>
      <c r="K13" s="15"/>
      <c r="L13" s="15"/>
      <c r="M13" s="15"/>
      <c r="N13" s="15"/>
      <c r="O13" s="59"/>
      <c r="P13" s="34"/>
      <c r="Q13" s="15"/>
      <c r="R13" s="15"/>
      <c r="S13" s="27"/>
      <c r="T13" s="15"/>
      <c r="U13" s="11"/>
      <c r="V13" s="15"/>
      <c r="W13" s="59"/>
      <c r="X13" s="30"/>
      <c r="Y13" s="15"/>
      <c r="Z13" s="15"/>
      <c r="AA13" s="19"/>
      <c r="AB13" s="19"/>
      <c r="AC13" s="19"/>
      <c r="AD13" s="41">
        <v>1</v>
      </c>
      <c r="AE13" s="42"/>
      <c r="AF13" s="36">
        <f t="shared" si="4"/>
        <v>0</v>
      </c>
      <c r="AG13" s="42">
        <f t="shared" si="5"/>
        <v>1</v>
      </c>
      <c r="AH13" s="50" t="s">
        <v>36</v>
      </c>
      <c r="AI13" s="5">
        <f t="shared" si="6"/>
        <v>0</v>
      </c>
      <c r="AJ13" s="5">
        <f t="shared" si="7"/>
        <v>0</v>
      </c>
      <c r="AK13" s="5">
        <f t="shared" si="2"/>
        <v>0</v>
      </c>
      <c r="AL13" s="5">
        <f t="shared" si="3"/>
        <v>1</v>
      </c>
      <c r="AM13" s="5">
        <f t="shared" si="8"/>
        <v>1</v>
      </c>
    </row>
    <row r="14" spans="1:39" s="5" customFormat="1" ht="12.75">
      <c r="A14" s="7" t="s">
        <v>32</v>
      </c>
      <c r="B14" s="11"/>
      <c r="C14" s="15"/>
      <c r="D14" s="15"/>
      <c r="E14" s="15"/>
      <c r="F14" s="11"/>
      <c r="G14" s="15"/>
      <c r="H14" s="59"/>
      <c r="I14" s="15"/>
      <c r="J14" s="27"/>
      <c r="K14" s="15"/>
      <c r="L14" s="15"/>
      <c r="M14" s="15">
        <v>1</v>
      </c>
      <c r="N14" s="15"/>
      <c r="O14" s="59"/>
      <c r="P14" s="34"/>
      <c r="Q14" s="15"/>
      <c r="R14" s="15"/>
      <c r="S14" s="27"/>
      <c r="T14" s="15"/>
      <c r="U14" s="11"/>
      <c r="V14" s="15"/>
      <c r="W14" s="59"/>
      <c r="X14" s="30"/>
      <c r="Y14" s="15"/>
      <c r="Z14" s="15"/>
      <c r="AA14" s="19"/>
      <c r="AB14" s="19"/>
      <c r="AC14" s="19"/>
      <c r="AD14" s="41"/>
      <c r="AE14" s="42"/>
      <c r="AF14" s="36">
        <f t="shared" si="4"/>
        <v>0</v>
      </c>
      <c r="AG14" s="42">
        <f t="shared" si="5"/>
        <v>1</v>
      </c>
      <c r="AH14" s="7" t="s">
        <v>32</v>
      </c>
      <c r="AI14" s="5">
        <f t="shared" si="6"/>
        <v>0</v>
      </c>
      <c r="AJ14" s="5">
        <f t="shared" si="7"/>
        <v>1</v>
      </c>
      <c r="AK14" s="5">
        <f t="shared" si="2"/>
        <v>0</v>
      </c>
      <c r="AL14" s="5">
        <f t="shared" si="3"/>
        <v>0</v>
      </c>
      <c r="AM14" s="5">
        <f t="shared" si="8"/>
        <v>1</v>
      </c>
    </row>
    <row r="15" spans="1:39" s="5" customFormat="1" ht="12.75">
      <c r="A15" s="4" t="s">
        <v>5</v>
      </c>
      <c r="B15" s="11"/>
      <c r="C15" s="15"/>
      <c r="D15" s="15"/>
      <c r="E15" s="15"/>
      <c r="F15" s="11"/>
      <c r="G15" s="15"/>
      <c r="H15" s="59"/>
      <c r="I15" s="15"/>
      <c r="J15" s="27"/>
      <c r="K15" s="15"/>
      <c r="L15" s="15"/>
      <c r="M15" s="15"/>
      <c r="N15" s="15"/>
      <c r="O15" s="59"/>
      <c r="P15" s="34"/>
      <c r="Q15" s="15"/>
      <c r="R15" s="15"/>
      <c r="S15" s="27"/>
      <c r="T15" s="15"/>
      <c r="U15" s="11"/>
      <c r="V15" s="15"/>
      <c r="W15" s="59"/>
      <c r="X15" s="30"/>
      <c r="Y15" s="15"/>
      <c r="Z15" s="15"/>
      <c r="AA15" s="19"/>
      <c r="AB15" s="19"/>
      <c r="AC15" s="19"/>
      <c r="AD15" s="41"/>
      <c r="AE15" s="42"/>
      <c r="AF15" s="36"/>
      <c r="AG15" s="42">
        <f t="shared" si="5"/>
        <v>0</v>
      </c>
      <c r="AH15" s="4" t="s">
        <v>5</v>
      </c>
      <c r="AI15" s="5">
        <f t="shared" si="6"/>
        <v>0</v>
      </c>
      <c r="AJ15" s="5">
        <f t="shared" si="7"/>
        <v>0</v>
      </c>
      <c r="AK15" s="5">
        <f t="shared" si="2"/>
        <v>0</v>
      </c>
      <c r="AL15" s="5">
        <f t="shared" si="3"/>
        <v>0</v>
      </c>
      <c r="AM15" s="5">
        <f t="shared" si="8"/>
        <v>0</v>
      </c>
    </row>
    <row r="16" spans="1:39" s="5" customFormat="1" ht="12.75">
      <c r="A16" s="7" t="s">
        <v>20</v>
      </c>
      <c r="B16" s="11">
        <v>44</v>
      </c>
      <c r="C16" s="15">
        <v>19</v>
      </c>
      <c r="D16" s="15">
        <v>29</v>
      </c>
      <c r="E16" s="15">
        <v>25</v>
      </c>
      <c r="F16" s="11">
        <v>39</v>
      </c>
      <c r="G16" s="15">
        <v>25</v>
      </c>
      <c r="H16" s="59">
        <v>43</v>
      </c>
      <c r="I16" s="15">
        <v>31</v>
      </c>
      <c r="J16" s="27">
        <v>25</v>
      </c>
      <c r="K16" s="15">
        <v>21</v>
      </c>
      <c r="L16" s="15">
        <v>30</v>
      </c>
      <c r="M16" s="15">
        <v>59</v>
      </c>
      <c r="N16" s="15">
        <v>23</v>
      </c>
      <c r="O16" s="59">
        <v>49</v>
      </c>
      <c r="P16" s="34">
        <v>12</v>
      </c>
      <c r="Q16" s="15">
        <v>19</v>
      </c>
      <c r="R16" s="15">
        <v>19</v>
      </c>
      <c r="S16" s="27">
        <v>18</v>
      </c>
      <c r="T16" s="15">
        <v>25</v>
      </c>
      <c r="U16" s="11">
        <v>19</v>
      </c>
      <c r="V16" s="15">
        <v>21</v>
      </c>
      <c r="W16" s="59">
        <v>21</v>
      </c>
      <c r="X16" s="30">
        <v>2</v>
      </c>
      <c r="Y16" s="15">
        <v>13</v>
      </c>
      <c r="Z16" s="15"/>
      <c r="AA16" s="19">
        <v>2</v>
      </c>
      <c r="AB16" s="19">
        <v>4</v>
      </c>
      <c r="AC16" s="19">
        <v>2</v>
      </c>
      <c r="AD16" s="41"/>
      <c r="AE16" s="42">
        <v>9</v>
      </c>
      <c r="AF16" s="36">
        <f t="shared" si="4"/>
        <v>122</v>
      </c>
      <c r="AG16" s="42">
        <f t="shared" si="5"/>
        <v>648</v>
      </c>
      <c r="AH16" s="7" t="s">
        <v>20</v>
      </c>
      <c r="AI16" s="5">
        <f t="shared" si="6"/>
        <v>224</v>
      </c>
      <c r="AJ16" s="5">
        <f t="shared" si="7"/>
        <v>238</v>
      </c>
      <c r="AK16" s="5">
        <f t="shared" si="2"/>
        <v>133</v>
      </c>
      <c r="AL16" s="5">
        <f t="shared" si="3"/>
        <v>23</v>
      </c>
      <c r="AM16" s="5">
        <f t="shared" si="8"/>
        <v>618</v>
      </c>
    </row>
    <row r="17" spans="1:39" s="5" customFormat="1" ht="12.75">
      <c r="A17" s="7" t="s">
        <v>2</v>
      </c>
      <c r="B17" s="11"/>
      <c r="C17" s="15"/>
      <c r="D17" s="15">
        <v>3</v>
      </c>
      <c r="E17" s="15"/>
      <c r="F17" s="11">
        <v>19</v>
      </c>
      <c r="G17" s="15"/>
      <c r="H17" s="59">
        <v>4</v>
      </c>
      <c r="I17" s="15"/>
      <c r="J17" s="27">
        <v>2</v>
      </c>
      <c r="K17" s="15"/>
      <c r="L17" s="15"/>
      <c r="M17" s="15">
        <v>6</v>
      </c>
      <c r="N17" s="15"/>
      <c r="O17" s="59">
        <v>1</v>
      </c>
      <c r="P17" s="34"/>
      <c r="Q17" s="15">
        <v>3</v>
      </c>
      <c r="R17" s="15">
        <v>1</v>
      </c>
      <c r="S17" s="27">
        <v>2</v>
      </c>
      <c r="T17" s="15">
        <v>2</v>
      </c>
      <c r="U17" s="11">
        <v>2</v>
      </c>
      <c r="V17" s="15">
        <v>2</v>
      </c>
      <c r="W17" s="59">
        <v>5</v>
      </c>
      <c r="X17" s="30">
        <v>1</v>
      </c>
      <c r="Y17" s="15"/>
      <c r="Z17" s="15">
        <v>1</v>
      </c>
      <c r="AA17" s="19">
        <v>14</v>
      </c>
      <c r="AB17" s="19">
        <v>1</v>
      </c>
      <c r="AC17" s="19">
        <v>20</v>
      </c>
      <c r="AD17" s="41">
        <v>4</v>
      </c>
      <c r="AE17" s="42">
        <v>8</v>
      </c>
      <c r="AF17" s="36">
        <f t="shared" si="4"/>
        <v>18</v>
      </c>
      <c r="AG17" s="42">
        <f t="shared" si="5"/>
        <v>101</v>
      </c>
      <c r="AH17" s="7" t="s">
        <v>2</v>
      </c>
      <c r="AI17" s="5">
        <f t="shared" si="6"/>
        <v>26</v>
      </c>
      <c r="AJ17" s="5">
        <f t="shared" si="7"/>
        <v>9</v>
      </c>
      <c r="AK17" s="5">
        <f t="shared" si="2"/>
        <v>12</v>
      </c>
      <c r="AL17" s="5">
        <f t="shared" si="3"/>
        <v>41</v>
      </c>
      <c r="AM17" s="5">
        <f t="shared" si="8"/>
        <v>88</v>
      </c>
    </row>
    <row r="18" spans="1:39" s="5" customFormat="1" ht="12.75">
      <c r="A18" s="7" t="s">
        <v>21</v>
      </c>
      <c r="B18" s="11"/>
      <c r="C18" s="15"/>
      <c r="D18" s="15"/>
      <c r="E18" s="15"/>
      <c r="F18" s="11"/>
      <c r="G18" s="15"/>
      <c r="H18" s="59"/>
      <c r="I18" s="15"/>
      <c r="J18" s="27"/>
      <c r="K18" s="15"/>
      <c r="L18" s="15"/>
      <c r="M18" s="15"/>
      <c r="N18" s="15"/>
      <c r="O18" s="59"/>
      <c r="P18" s="34"/>
      <c r="Q18" s="15"/>
      <c r="R18" s="15"/>
      <c r="S18" s="27"/>
      <c r="T18" s="15"/>
      <c r="U18" s="11"/>
      <c r="V18" s="15"/>
      <c r="W18" s="59"/>
      <c r="X18" s="30">
        <v>3</v>
      </c>
      <c r="Y18" s="15"/>
      <c r="Z18" s="15"/>
      <c r="AA18" s="19">
        <v>4</v>
      </c>
      <c r="AB18" s="19">
        <v>3</v>
      </c>
      <c r="AC18" s="19">
        <v>3</v>
      </c>
      <c r="AD18" s="41"/>
      <c r="AE18" s="42"/>
      <c r="AF18" s="36">
        <f t="shared" si="4"/>
        <v>0</v>
      </c>
      <c r="AG18" s="42">
        <f t="shared" si="5"/>
        <v>13</v>
      </c>
      <c r="AH18" s="7" t="s">
        <v>21</v>
      </c>
      <c r="AI18" s="5">
        <f t="shared" si="6"/>
        <v>0</v>
      </c>
      <c r="AJ18" s="5">
        <f t="shared" si="7"/>
        <v>0</v>
      </c>
      <c r="AK18" s="5">
        <f t="shared" si="2"/>
        <v>0</v>
      </c>
      <c r="AL18" s="5">
        <f t="shared" si="3"/>
        <v>13</v>
      </c>
      <c r="AM18" s="5">
        <f t="shared" si="8"/>
        <v>13</v>
      </c>
    </row>
    <row r="19" spans="1:39" s="5" customFormat="1" ht="12.75">
      <c r="A19" s="7" t="s">
        <v>22</v>
      </c>
      <c r="B19" s="11"/>
      <c r="C19" s="15"/>
      <c r="D19" s="15"/>
      <c r="E19" s="15"/>
      <c r="F19" s="11"/>
      <c r="G19" s="15"/>
      <c r="H19" s="59"/>
      <c r="I19" s="15"/>
      <c r="J19" s="27"/>
      <c r="K19" s="15"/>
      <c r="L19" s="15"/>
      <c r="M19" s="15"/>
      <c r="N19" s="15"/>
      <c r="O19" s="59"/>
      <c r="P19" s="34"/>
      <c r="Q19" s="15">
        <v>1</v>
      </c>
      <c r="R19" s="15"/>
      <c r="S19" s="27"/>
      <c r="T19" s="15"/>
      <c r="U19" s="11"/>
      <c r="V19" s="15"/>
      <c r="W19" s="59"/>
      <c r="X19" s="30">
        <v>3</v>
      </c>
      <c r="Y19" s="15">
        <v>3</v>
      </c>
      <c r="Z19" s="15">
        <v>3</v>
      </c>
      <c r="AA19" s="19">
        <v>23</v>
      </c>
      <c r="AB19" s="19">
        <v>1</v>
      </c>
      <c r="AC19" s="19">
        <v>3</v>
      </c>
      <c r="AD19" s="41">
        <v>3</v>
      </c>
      <c r="AE19" s="42">
        <v>18</v>
      </c>
      <c r="AF19" s="36">
        <f t="shared" si="4"/>
        <v>18</v>
      </c>
      <c r="AG19" s="42">
        <f t="shared" si="5"/>
        <v>58</v>
      </c>
      <c r="AH19" s="7" t="s">
        <v>22</v>
      </c>
      <c r="AI19" s="5">
        <f t="shared" si="6"/>
        <v>0</v>
      </c>
      <c r="AJ19" s="5">
        <f t="shared" si="7"/>
        <v>0</v>
      </c>
      <c r="AK19" s="5">
        <f t="shared" si="2"/>
        <v>1</v>
      </c>
      <c r="AL19" s="5">
        <f t="shared" si="3"/>
        <v>39</v>
      </c>
      <c r="AM19" s="5">
        <f t="shared" si="8"/>
        <v>40</v>
      </c>
    </row>
    <row r="20" spans="1:39" s="5" customFormat="1" ht="12.75">
      <c r="A20" s="7" t="s">
        <v>3</v>
      </c>
      <c r="B20" s="11"/>
      <c r="C20" s="15"/>
      <c r="D20" s="15"/>
      <c r="E20" s="15">
        <v>1</v>
      </c>
      <c r="F20" s="11"/>
      <c r="G20" s="15"/>
      <c r="H20" s="59"/>
      <c r="I20" s="15"/>
      <c r="J20" s="27"/>
      <c r="K20" s="15"/>
      <c r="L20" s="15"/>
      <c r="M20" s="15"/>
      <c r="N20" s="15"/>
      <c r="O20" s="59"/>
      <c r="P20" s="34"/>
      <c r="Q20" s="15"/>
      <c r="R20" s="15"/>
      <c r="S20" s="27"/>
      <c r="T20" s="15"/>
      <c r="U20" s="11"/>
      <c r="V20" s="15"/>
      <c r="W20" s="59"/>
      <c r="X20" s="30"/>
      <c r="Y20" s="15"/>
      <c r="Z20" s="15"/>
      <c r="AA20" s="19"/>
      <c r="AB20" s="19"/>
      <c r="AC20" s="19"/>
      <c r="AD20" s="41"/>
      <c r="AE20" s="42"/>
      <c r="AF20" s="36">
        <f t="shared" si="4"/>
        <v>0</v>
      </c>
      <c r="AG20" s="42">
        <f t="shared" si="5"/>
        <v>1</v>
      </c>
      <c r="AH20" s="7" t="s">
        <v>3</v>
      </c>
      <c r="AI20" s="5">
        <f t="shared" si="6"/>
        <v>1</v>
      </c>
      <c r="AJ20" s="5">
        <f t="shared" si="7"/>
        <v>0</v>
      </c>
      <c r="AK20" s="5">
        <f t="shared" si="2"/>
        <v>0</v>
      </c>
      <c r="AL20" s="5">
        <f t="shared" si="3"/>
        <v>0</v>
      </c>
      <c r="AM20" s="5">
        <f t="shared" si="8"/>
        <v>1</v>
      </c>
    </row>
    <row r="21" spans="1:39" s="5" customFormat="1" ht="12.75">
      <c r="A21" s="7" t="s">
        <v>31</v>
      </c>
      <c r="B21" s="11">
        <v>4</v>
      </c>
      <c r="C21" s="15">
        <v>3</v>
      </c>
      <c r="D21" s="15">
        <v>32</v>
      </c>
      <c r="E21" s="15">
        <v>36</v>
      </c>
      <c r="F21" s="11">
        <v>27</v>
      </c>
      <c r="G21" s="15">
        <v>20</v>
      </c>
      <c r="H21" s="59">
        <v>8</v>
      </c>
      <c r="I21" s="15">
        <v>7</v>
      </c>
      <c r="J21" s="27">
        <v>5</v>
      </c>
      <c r="K21" s="15">
        <v>20</v>
      </c>
      <c r="L21" s="15">
        <v>18</v>
      </c>
      <c r="M21" s="15">
        <v>14</v>
      </c>
      <c r="N21" s="15">
        <v>5</v>
      </c>
      <c r="O21" s="59">
        <v>12</v>
      </c>
      <c r="P21" s="34">
        <v>10</v>
      </c>
      <c r="Q21" s="15">
        <v>13</v>
      </c>
      <c r="R21" s="15">
        <v>10</v>
      </c>
      <c r="S21" s="27">
        <v>38</v>
      </c>
      <c r="T21" s="15">
        <v>27</v>
      </c>
      <c r="U21" s="11">
        <v>27</v>
      </c>
      <c r="V21" s="15">
        <v>24</v>
      </c>
      <c r="W21" s="59">
        <v>17</v>
      </c>
      <c r="X21" s="30"/>
      <c r="Y21" s="15">
        <v>3</v>
      </c>
      <c r="Z21" s="15"/>
      <c r="AA21" s="19">
        <v>5</v>
      </c>
      <c r="AB21" s="19"/>
      <c r="AC21" s="19"/>
      <c r="AD21" s="41">
        <v>3</v>
      </c>
      <c r="AE21" s="42">
        <v>2</v>
      </c>
      <c r="AF21" s="36">
        <f t="shared" si="4"/>
        <v>39</v>
      </c>
      <c r="AG21" s="42">
        <f t="shared" si="5"/>
        <v>390</v>
      </c>
      <c r="AH21" s="7" t="s">
        <v>31</v>
      </c>
      <c r="AI21" s="5">
        <f t="shared" si="6"/>
        <v>130</v>
      </c>
      <c r="AJ21" s="5">
        <f t="shared" si="7"/>
        <v>81</v>
      </c>
      <c r="AK21" s="5">
        <f t="shared" si="2"/>
        <v>149</v>
      </c>
      <c r="AL21" s="5">
        <f t="shared" si="3"/>
        <v>11</v>
      </c>
      <c r="AM21" s="5">
        <f t="shared" si="8"/>
        <v>371</v>
      </c>
    </row>
    <row r="22" spans="1:39" s="5" customFormat="1" ht="12.75">
      <c r="A22" s="7" t="s">
        <v>29</v>
      </c>
      <c r="B22" s="11"/>
      <c r="C22" s="15"/>
      <c r="D22" s="15"/>
      <c r="E22" s="15"/>
      <c r="F22" s="11"/>
      <c r="G22" s="15"/>
      <c r="H22" s="59"/>
      <c r="I22" s="15"/>
      <c r="J22" s="27"/>
      <c r="K22" s="15"/>
      <c r="L22" s="15"/>
      <c r="M22" s="15"/>
      <c r="N22" s="15"/>
      <c r="O22" s="59"/>
      <c r="P22" s="34"/>
      <c r="Q22" s="15"/>
      <c r="R22" s="15"/>
      <c r="S22" s="27">
        <v>1</v>
      </c>
      <c r="T22" s="15"/>
      <c r="U22" s="11"/>
      <c r="V22" s="15"/>
      <c r="W22" s="53">
        <v>1</v>
      </c>
      <c r="X22" s="30"/>
      <c r="Y22" s="15"/>
      <c r="Z22" s="15"/>
      <c r="AA22" s="19"/>
      <c r="AB22" s="19"/>
      <c r="AC22" s="19"/>
      <c r="AD22" s="41"/>
      <c r="AE22" s="42"/>
      <c r="AF22" s="36">
        <f t="shared" si="4"/>
        <v>1</v>
      </c>
      <c r="AG22" s="42">
        <f t="shared" si="5"/>
        <v>2</v>
      </c>
      <c r="AH22" s="7" t="s">
        <v>29</v>
      </c>
      <c r="AI22" s="5">
        <f t="shared" si="6"/>
        <v>0</v>
      </c>
      <c r="AJ22" s="5">
        <f t="shared" si="7"/>
        <v>0</v>
      </c>
      <c r="AK22" s="5">
        <f t="shared" si="2"/>
        <v>1</v>
      </c>
      <c r="AL22" s="5">
        <f t="shared" si="3"/>
        <v>0</v>
      </c>
      <c r="AM22" s="5">
        <f t="shared" si="8"/>
        <v>1</v>
      </c>
    </row>
    <row r="23" spans="1:39" s="5" customFormat="1" ht="12.75">
      <c r="A23" s="8" t="s">
        <v>23</v>
      </c>
      <c r="B23" s="12">
        <v>1</v>
      </c>
      <c r="C23" s="15">
        <v>1</v>
      </c>
      <c r="D23" s="15">
        <v>1</v>
      </c>
      <c r="E23" s="15">
        <v>1</v>
      </c>
      <c r="F23" s="11">
        <v>3</v>
      </c>
      <c r="G23" s="15">
        <v>6</v>
      </c>
      <c r="H23" s="59">
        <v>2</v>
      </c>
      <c r="I23" s="15"/>
      <c r="J23" s="27"/>
      <c r="K23" s="15"/>
      <c r="L23" s="15">
        <v>1</v>
      </c>
      <c r="M23" s="15">
        <v>2</v>
      </c>
      <c r="N23" s="15"/>
      <c r="O23" s="59">
        <v>3</v>
      </c>
      <c r="P23" s="34"/>
      <c r="Q23" s="15"/>
      <c r="R23" s="15">
        <v>1</v>
      </c>
      <c r="S23" s="27"/>
      <c r="T23" s="15"/>
      <c r="U23" s="11">
        <v>1</v>
      </c>
      <c r="V23" s="15">
        <v>2</v>
      </c>
      <c r="W23" s="59">
        <v>1</v>
      </c>
      <c r="X23" s="30"/>
      <c r="Y23" s="15"/>
      <c r="Z23" s="15"/>
      <c r="AA23" s="19"/>
      <c r="AB23" s="19">
        <v>2</v>
      </c>
      <c r="AC23" s="19">
        <v>2</v>
      </c>
      <c r="AD23" s="41"/>
      <c r="AE23" s="42"/>
      <c r="AF23" s="36">
        <f t="shared" si="4"/>
        <v>6</v>
      </c>
      <c r="AG23" s="42">
        <f t="shared" si="5"/>
        <v>30</v>
      </c>
      <c r="AH23" s="8" t="s">
        <v>23</v>
      </c>
      <c r="AI23" s="5">
        <f>SUM(B23:H23)</f>
        <v>15</v>
      </c>
      <c r="AJ23" s="5">
        <f t="shared" si="7"/>
        <v>6</v>
      </c>
      <c r="AK23" s="5">
        <f t="shared" si="2"/>
        <v>4</v>
      </c>
      <c r="AL23" s="5">
        <f t="shared" si="3"/>
        <v>4</v>
      </c>
      <c r="AM23" s="5">
        <f t="shared" si="8"/>
        <v>29</v>
      </c>
    </row>
    <row r="24" spans="1:39" s="5" customFormat="1" ht="12.75">
      <c r="A24" s="8" t="s">
        <v>24</v>
      </c>
      <c r="B24" s="12"/>
      <c r="C24" s="15"/>
      <c r="D24" s="15"/>
      <c r="E24" s="15"/>
      <c r="F24" s="11">
        <v>1</v>
      </c>
      <c r="G24" s="15"/>
      <c r="H24" s="59"/>
      <c r="I24" s="15"/>
      <c r="J24" s="27"/>
      <c r="K24" s="15"/>
      <c r="L24" s="15"/>
      <c r="M24" s="15">
        <v>1</v>
      </c>
      <c r="N24" s="15"/>
      <c r="O24" s="59"/>
      <c r="P24" s="34"/>
      <c r="Q24" s="15"/>
      <c r="R24" s="15"/>
      <c r="S24" s="27"/>
      <c r="T24" s="15"/>
      <c r="U24" s="11"/>
      <c r="V24" s="15"/>
      <c r="W24" s="59"/>
      <c r="X24" s="30"/>
      <c r="Y24" s="15">
        <v>1</v>
      </c>
      <c r="Z24" s="15"/>
      <c r="AA24" s="19"/>
      <c r="AB24" s="19"/>
      <c r="AC24" s="19"/>
      <c r="AD24" s="41">
        <v>1</v>
      </c>
      <c r="AE24" s="42"/>
      <c r="AF24" s="36">
        <f t="shared" si="4"/>
        <v>0</v>
      </c>
      <c r="AG24" s="42">
        <f t="shared" si="5"/>
        <v>4</v>
      </c>
      <c r="AH24" s="8" t="s">
        <v>24</v>
      </c>
      <c r="AI24" s="5">
        <f t="shared" si="6"/>
        <v>1</v>
      </c>
      <c r="AJ24" s="5">
        <f t="shared" si="7"/>
        <v>1</v>
      </c>
      <c r="AK24" s="5">
        <f t="shared" si="2"/>
        <v>0</v>
      </c>
      <c r="AL24" s="5">
        <f t="shared" si="3"/>
        <v>2</v>
      </c>
      <c r="AM24" s="5">
        <f t="shared" si="8"/>
        <v>4</v>
      </c>
    </row>
    <row r="25" spans="1:39" s="5" customFormat="1" ht="12.75">
      <c r="A25" s="8" t="s">
        <v>27</v>
      </c>
      <c r="B25" s="12"/>
      <c r="C25" s="15"/>
      <c r="D25" s="15"/>
      <c r="E25" s="15"/>
      <c r="F25" s="11"/>
      <c r="G25" s="15"/>
      <c r="H25" s="59"/>
      <c r="I25" s="15"/>
      <c r="J25" s="27">
        <v>1</v>
      </c>
      <c r="K25" s="15"/>
      <c r="L25" s="15"/>
      <c r="M25" s="15"/>
      <c r="N25" s="15"/>
      <c r="O25" s="59"/>
      <c r="P25" s="34"/>
      <c r="Q25" s="15"/>
      <c r="R25" s="15"/>
      <c r="S25" s="27"/>
      <c r="T25" s="15"/>
      <c r="U25" s="11"/>
      <c r="V25" s="15"/>
      <c r="W25" s="59"/>
      <c r="X25" s="30"/>
      <c r="Y25" s="15"/>
      <c r="Z25" s="15"/>
      <c r="AA25" s="19"/>
      <c r="AB25" s="19"/>
      <c r="AC25" s="19"/>
      <c r="AD25" s="41"/>
      <c r="AE25" s="42"/>
      <c r="AF25" s="36">
        <f t="shared" si="4"/>
        <v>0</v>
      </c>
      <c r="AG25" s="42">
        <f t="shared" si="5"/>
        <v>1</v>
      </c>
      <c r="AH25" s="8" t="s">
        <v>27</v>
      </c>
      <c r="AI25" s="5">
        <f t="shared" si="6"/>
        <v>0</v>
      </c>
      <c r="AJ25" s="5">
        <f t="shared" si="7"/>
        <v>1</v>
      </c>
      <c r="AK25" s="5">
        <f t="shared" si="2"/>
        <v>0</v>
      </c>
      <c r="AL25" s="5">
        <f t="shared" si="3"/>
        <v>0</v>
      </c>
      <c r="AM25" s="5">
        <f t="shared" si="8"/>
        <v>1</v>
      </c>
    </row>
    <row r="26" spans="1:39" s="5" customFormat="1" ht="12.75">
      <c r="A26" s="24" t="s">
        <v>6</v>
      </c>
      <c r="B26" s="12"/>
      <c r="C26" s="15"/>
      <c r="D26" s="15"/>
      <c r="E26" s="15"/>
      <c r="F26" s="11"/>
      <c r="G26" s="15"/>
      <c r="H26" s="59"/>
      <c r="I26" s="15"/>
      <c r="J26" s="27"/>
      <c r="K26" s="15"/>
      <c r="L26" s="15"/>
      <c r="M26" s="15"/>
      <c r="N26" s="15"/>
      <c r="O26" s="59"/>
      <c r="P26" s="34"/>
      <c r="Q26" s="15"/>
      <c r="R26" s="15"/>
      <c r="S26" s="27"/>
      <c r="T26" s="15"/>
      <c r="U26" s="11"/>
      <c r="V26" s="15"/>
      <c r="W26" s="59"/>
      <c r="X26" s="30"/>
      <c r="Y26" s="15"/>
      <c r="Z26" s="15"/>
      <c r="AA26" s="19"/>
      <c r="AB26" s="19"/>
      <c r="AC26" s="19"/>
      <c r="AD26" s="41"/>
      <c r="AE26" s="42"/>
      <c r="AF26" s="36"/>
      <c r="AG26" s="42">
        <f t="shared" si="5"/>
        <v>0</v>
      </c>
      <c r="AH26" s="24" t="s">
        <v>6</v>
      </c>
      <c r="AI26" s="5">
        <f t="shared" si="6"/>
        <v>0</v>
      </c>
      <c r="AJ26" s="5">
        <f t="shared" si="7"/>
        <v>0</v>
      </c>
      <c r="AK26" s="5">
        <f t="shared" si="2"/>
        <v>0</v>
      </c>
      <c r="AL26" s="5">
        <f t="shared" si="3"/>
        <v>0</v>
      </c>
      <c r="AM26" s="5">
        <f t="shared" si="8"/>
        <v>0</v>
      </c>
    </row>
    <row r="27" spans="1:39" s="5" customFormat="1" ht="12.75">
      <c r="A27" s="9" t="s">
        <v>4</v>
      </c>
      <c r="B27" s="13"/>
      <c r="C27" s="17"/>
      <c r="D27" s="17"/>
      <c r="E27" s="17"/>
      <c r="F27" s="28"/>
      <c r="G27" s="17"/>
      <c r="H27" s="59"/>
      <c r="I27" s="17"/>
      <c r="J27" s="28"/>
      <c r="K27" s="17"/>
      <c r="L27" s="17">
        <v>1</v>
      </c>
      <c r="M27" s="17"/>
      <c r="N27" s="17"/>
      <c r="O27" s="59">
        <v>1</v>
      </c>
      <c r="P27" s="35"/>
      <c r="Q27" s="17"/>
      <c r="R27" s="17"/>
      <c r="S27" s="28"/>
      <c r="T27" s="17">
        <v>1</v>
      </c>
      <c r="U27" s="11"/>
      <c r="V27" s="17">
        <v>1</v>
      </c>
      <c r="W27" s="59"/>
      <c r="X27" s="31"/>
      <c r="Y27" s="17"/>
      <c r="Z27" s="17">
        <v>1</v>
      </c>
      <c r="AA27" s="19">
        <v>1</v>
      </c>
      <c r="AB27" s="19">
        <v>2</v>
      </c>
      <c r="AC27" s="19">
        <v>2</v>
      </c>
      <c r="AD27" s="41">
        <v>1</v>
      </c>
      <c r="AE27" s="42">
        <v>2</v>
      </c>
      <c r="AF27" s="36">
        <f>H27+O27+W27+AE27</f>
        <v>3</v>
      </c>
      <c r="AG27" s="42">
        <f>SUM(B27:AE27)</f>
        <v>13</v>
      </c>
      <c r="AH27" s="9" t="s">
        <v>4</v>
      </c>
      <c r="AI27" s="5">
        <f t="shared" si="6"/>
        <v>0</v>
      </c>
      <c r="AJ27" s="5">
        <f t="shared" si="7"/>
        <v>2</v>
      </c>
      <c r="AK27" s="5">
        <f t="shared" si="2"/>
        <v>2</v>
      </c>
      <c r="AL27" s="5">
        <f t="shared" si="3"/>
        <v>7</v>
      </c>
      <c r="AM27" s="5">
        <f t="shared" si="8"/>
        <v>11</v>
      </c>
    </row>
    <row r="28" spans="1:33" s="5" customFormat="1" ht="12.75">
      <c r="A28" s="6" t="s">
        <v>25</v>
      </c>
      <c r="B28" s="11">
        <v>4</v>
      </c>
      <c r="C28" s="15">
        <v>5</v>
      </c>
      <c r="D28" s="15">
        <v>6</v>
      </c>
      <c r="E28" s="15">
        <v>6</v>
      </c>
      <c r="F28" s="11">
        <v>8</v>
      </c>
      <c r="G28" s="15">
        <v>5</v>
      </c>
      <c r="H28" s="61">
        <v>6</v>
      </c>
      <c r="I28" s="15">
        <v>4</v>
      </c>
      <c r="J28" s="27">
        <v>6</v>
      </c>
      <c r="K28" s="15">
        <v>3</v>
      </c>
      <c r="L28" s="15">
        <v>5</v>
      </c>
      <c r="M28" s="15">
        <v>9</v>
      </c>
      <c r="N28" s="15">
        <v>3</v>
      </c>
      <c r="O28" s="61">
        <v>5</v>
      </c>
      <c r="P28" s="34">
        <v>3</v>
      </c>
      <c r="Q28" s="15">
        <v>6</v>
      </c>
      <c r="R28" s="15">
        <v>6</v>
      </c>
      <c r="S28" s="27">
        <v>7</v>
      </c>
      <c r="T28" s="15">
        <v>7</v>
      </c>
      <c r="U28" s="16">
        <v>7</v>
      </c>
      <c r="V28" s="16">
        <v>7</v>
      </c>
      <c r="W28" s="61">
        <v>7</v>
      </c>
      <c r="X28" s="30">
        <v>4</v>
      </c>
      <c r="Y28" s="15">
        <v>5</v>
      </c>
      <c r="Z28" s="15">
        <v>4</v>
      </c>
      <c r="AA28" s="16">
        <v>7</v>
      </c>
      <c r="AB28" s="16">
        <v>7</v>
      </c>
      <c r="AC28" s="16">
        <v>8</v>
      </c>
      <c r="AD28" s="67">
        <v>7</v>
      </c>
      <c r="AE28" s="38">
        <v>8</v>
      </c>
      <c r="AF28" s="38">
        <v>10</v>
      </c>
      <c r="AG28" s="42">
        <v>16</v>
      </c>
    </row>
    <row r="29" spans="1:33" s="5" customFormat="1" ht="12.75">
      <c r="A29" s="20" t="s">
        <v>26</v>
      </c>
      <c r="B29" s="19">
        <f aca="true" t="shared" si="9" ref="B29:AA29">SUM(B9:B27)</f>
        <v>54</v>
      </c>
      <c r="C29" s="15">
        <f t="shared" si="9"/>
        <v>29</v>
      </c>
      <c r="D29" s="15">
        <f t="shared" si="9"/>
        <v>83</v>
      </c>
      <c r="E29" s="15">
        <f>SUM(E9:E27)</f>
        <v>66</v>
      </c>
      <c r="F29" s="27">
        <f>SUM(F9:F27)</f>
        <v>96</v>
      </c>
      <c r="G29" s="27">
        <f>SUM(G9:G27)</f>
        <v>64</v>
      </c>
      <c r="H29" s="62">
        <f>SUM(H9:H27)</f>
        <v>64</v>
      </c>
      <c r="I29" s="15">
        <f t="shared" si="9"/>
        <v>47</v>
      </c>
      <c r="J29" s="27">
        <f t="shared" si="9"/>
        <v>46</v>
      </c>
      <c r="K29" s="15">
        <f>SUM(K9:K27)</f>
        <v>42</v>
      </c>
      <c r="L29" s="15">
        <f>SUM(L9:L27)</f>
        <v>56</v>
      </c>
      <c r="M29" s="15">
        <f>SUM(M9:M27)</f>
        <v>99</v>
      </c>
      <c r="N29" s="15">
        <f>SUM(N9:N27)</f>
        <v>38</v>
      </c>
      <c r="O29" s="64">
        <f>SUM(O9:O27)</f>
        <v>73</v>
      </c>
      <c r="P29" s="15">
        <f t="shared" si="9"/>
        <v>24</v>
      </c>
      <c r="Q29" s="15">
        <f t="shared" si="9"/>
        <v>49</v>
      </c>
      <c r="R29" s="15">
        <f t="shared" si="9"/>
        <v>35</v>
      </c>
      <c r="S29" s="27">
        <f t="shared" si="9"/>
        <v>71</v>
      </c>
      <c r="T29" s="15">
        <f>SUM(T9:T27)</f>
        <v>69</v>
      </c>
      <c r="U29" s="15">
        <f>SUM(U9:U27)</f>
        <v>55</v>
      </c>
      <c r="V29" s="15">
        <f>SUM(V9:V27)</f>
        <v>55</v>
      </c>
      <c r="W29" s="36">
        <f>SUM(W9:W27)</f>
        <v>48</v>
      </c>
      <c r="X29" s="15">
        <f t="shared" si="9"/>
        <v>9</v>
      </c>
      <c r="Y29" s="15">
        <f t="shared" si="9"/>
        <v>26</v>
      </c>
      <c r="Z29" s="15">
        <f t="shared" si="9"/>
        <v>10</v>
      </c>
      <c r="AA29" s="19">
        <f t="shared" si="9"/>
        <v>50</v>
      </c>
      <c r="AB29" s="19">
        <f>SUM(AB9:AB27)</f>
        <v>15</v>
      </c>
      <c r="AC29" s="19">
        <f>SUM(AC9:AC27)</f>
        <v>40</v>
      </c>
      <c r="AD29" s="41">
        <f>SUM(AD9:AD27)</f>
        <v>17</v>
      </c>
      <c r="AE29" s="41">
        <f>SUM(AE9:AE27)</f>
        <v>51</v>
      </c>
      <c r="AF29" s="40">
        <f>SUM(AF9:AF27)</f>
        <v>236</v>
      </c>
      <c r="AG29" s="42">
        <f>SUM(B29:AD29)</f>
        <v>1430</v>
      </c>
    </row>
    <row r="30" spans="1:33" s="5" customFormat="1" ht="12.75">
      <c r="A30" s="6" t="s">
        <v>30</v>
      </c>
      <c r="B30" s="32">
        <f>(B29/B8)*100</f>
        <v>42.1875</v>
      </c>
      <c r="C30" s="32">
        <f aca="true" t="shared" si="10" ref="C30:AB30">(C29/C8)*100</f>
        <v>17.261904761904763</v>
      </c>
      <c r="D30" s="32">
        <f t="shared" si="10"/>
        <v>44.623655913978496</v>
      </c>
      <c r="E30" s="32">
        <f>(E29/E8)*100</f>
        <v>35.483870967741936</v>
      </c>
      <c r="F30" s="32">
        <f>(F29/F8)*100</f>
        <v>51.61290322580645</v>
      </c>
      <c r="G30" s="32">
        <f>(G29/G8)*100</f>
        <v>31.372549019607842</v>
      </c>
      <c r="H30" s="63">
        <f>(H29/H8)*100</f>
        <v>27.004219409282697</v>
      </c>
      <c r="I30" s="32">
        <f t="shared" si="10"/>
        <v>30.128205128205128</v>
      </c>
      <c r="J30" s="32">
        <f t="shared" si="10"/>
        <v>26.436781609195403</v>
      </c>
      <c r="K30" s="32">
        <f t="shared" si="10"/>
        <v>22.58064516129032</v>
      </c>
      <c r="L30" s="32">
        <f t="shared" si="10"/>
        <v>30.107526881720432</v>
      </c>
      <c r="M30" s="32">
        <f t="shared" si="10"/>
        <v>53.2258064516129</v>
      </c>
      <c r="N30" s="32">
        <f>(N29/N8)*100</f>
        <v>18.357487922705314</v>
      </c>
      <c r="O30" s="63">
        <f>(O29/O8)*100</f>
        <v>30.801687763713083</v>
      </c>
      <c r="P30" s="32">
        <f t="shared" si="10"/>
        <v>15.384615384615385</v>
      </c>
      <c r="Q30" s="32">
        <f t="shared" si="10"/>
        <v>40.833333333333336</v>
      </c>
      <c r="R30" s="32">
        <f t="shared" si="10"/>
        <v>19.774011299435028</v>
      </c>
      <c r="S30" s="43">
        <f t="shared" si="10"/>
        <v>38.17204301075269</v>
      </c>
      <c r="T30" s="32">
        <f>(T29/T8)*100</f>
        <v>37.096774193548384</v>
      </c>
      <c r="U30" s="32">
        <f>(U29/U8)*100</f>
        <v>29.56989247311828</v>
      </c>
      <c r="V30" s="32">
        <f>(V29/V8)*100</f>
        <v>26.190476190476193</v>
      </c>
      <c r="W30" s="37">
        <f>(W29/W8)*100</f>
        <v>20.253164556962027</v>
      </c>
      <c r="X30" s="32">
        <f t="shared" si="10"/>
        <v>15</v>
      </c>
      <c r="Y30" s="32">
        <f t="shared" si="10"/>
        <v>30.952380952380953</v>
      </c>
      <c r="Z30" s="32">
        <f t="shared" si="10"/>
        <v>13.88888888888889</v>
      </c>
      <c r="AA30" s="32">
        <f t="shared" si="10"/>
        <v>26.881720430107524</v>
      </c>
      <c r="AB30" s="32">
        <f t="shared" si="10"/>
        <v>8.064516129032258</v>
      </c>
      <c r="AC30" s="32">
        <f>(AC29/AC8)*100</f>
        <v>21.50537634408602</v>
      </c>
      <c r="AD30" s="55">
        <f>(AD29/AD8)*100</f>
        <v>8.212560386473431</v>
      </c>
      <c r="AE30" s="55">
        <f>(AE29/AE8)*100</f>
        <v>21.518987341772153</v>
      </c>
      <c r="AF30" s="37">
        <f>(AF29/AF8)*100</f>
        <v>126.88172043010752</v>
      </c>
      <c r="AG30" s="37">
        <f>(AG29/AG8)*100</f>
        <v>28.22739834188709</v>
      </c>
    </row>
    <row r="31" spans="7:31" ht="12">
      <c r="G31" s="56"/>
      <c r="H31" s="57"/>
      <c r="O31" s="65"/>
      <c r="AE31" s="58"/>
    </row>
    <row r="32" spans="7:31" ht="12">
      <c r="G32" s="56"/>
      <c r="H32" s="58"/>
      <c r="AE32" s="58"/>
    </row>
    <row r="33" spans="8:31" ht="12">
      <c r="H33" s="58"/>
      <c r="AE33" s="58"/>
    </row>
    <row r="34" spans="8:31" ht="12">
      <c r="H34" s="58"/>
      <c r="AE34" s="58"/>
    </row>
    <row r="35" spans="8:31" ht="12">
      <c r="H35" s="58"/>
      <c r="AE35" s="58"/>
    </row>
    <row r="36" ht="30.75" customHeight="1">
      <c r="AE36" s="58"/>
    </row>
    <row r="37" ht="12">
      <c r="AE37" s="58"/>
    </row>
    <row r="38" ht="12">
      <c r="AE38" s="58"/>
    </row>
    <row r="39" ht="12">
      <c r="AE39" s="58"/>
    </row>
    <row r="40" ht="12">
      <c r="AE40" s="58"/>
    </row>
    <row r="41" ht="12">
      <c r="AE41" s="58"/>
    </row>
    <row r="42" ht="12">
      <c r="AE42" s="58"/>
    </row>
    <row r="43" ht="12">
      <c r="AE43" s="58"/>
    </row>
    <row r="44" ht="12">
      <c r="AE44" s="58"/>
    </row>
    <row r="45" ht="12">
      <c r="AE45" s="58"/>
    </row>
    <row r="46" ht="12">
      <c r="AE46" s="58"/>
    </row>
    <row r="47" ht="12">
      <c r="AE47" s="58"/>
    </row>
    <row r="48" ht="12">
      <c r="AE48" s="58"/>
    </row>
    <row r="49" ht="12">
      <c r="AE49" s="58"/>
    </row>
    <row r="50" ht="12">
      <c r="AE50" s="58"/>
    </row>
    <row r="51" ht="12">
      <c r="AE51" s="58"/>
    </row>
    <row r="52" ht="12">
      <c r="AE52" s="58"/>
    </row>
    <row r="53" ht="12">
      <c r="AE53" s="58"/>
    </row>
    <row r="54" ht="12">
      <c r="AE54" s="58"/>
    </row>
    <row r="55" ht="12">
      <c r="AE55" s="58"/>
    </row>
    <row r="56" ht="12">
      <c r="AE56" s="58"/>
    </row>
    <row r="57" ht="12">
      <c r="AE57" s="58"/>
    </row>
    <row r="58" ht="12">
      <c r="AE58" s="58"/>
    </row>
    <row r="59" ht="12">
      <c r="AE59" s="58"/>
    </row>
    <row r="60" ht="12">
      <c r="AE60" s="58"/>
    </row>
    <row r="61" ht="12">
      <c r="AE61" s="58"/>
    </row>
    <row r="62" ht="12">
      <c r="AE62" s="58"/>
    </row>
    <row r="63" ht="12">
      <c r="AE63" s="58"/>
    </row>
    <row r="64" ht="31.5" customHeight="1">
      <c r="AE64" s="58"/>
    </row>
    <row r="65" ht="31.5" customHeight="1">
      <c r="AE65" s="58"/>
    </row>
    <row r="66" ht="31.5" customHeight="1">
      <c r="AE66" s="58"/>
    </row>
    <row r="67" ht="43.5" customHeight="1">
      <c r="AE67" s="58"/>
    </row>
    <row r="68" ht="12">
      <c r="AE68" s="58"/>
    </row>
    <row r="69" ht="39.75" customHeight="1">
      <c r="AE69" s="58"/>
    </row>
    <row r="70" ht="12">
      <c r="AE70" s="58"/>
    </row>
    <row r="71" ht="12">
      <c r="AE71" s="58"/>
    </row>
    <row r="72" ht="12">
      <c r="AE72" s="58"/>
    </row>
    <row r="73" ht="12">
      <c r="AE73" s="58"/>
    </row>
    <row r="74" ht="12">
      <c r="AE74" s="58"/>
    </row>
    <row r="75" ht="12">
      <c r="AE75" s="58"/>
    </row>
    <row r="76" ht="12">
      <c r="AE76" s="58"/>
    </row>
    <row r="77" ht="12">
      <c r="AE77" s="58"/>
    </row>
    <row r="78" ht="12">
      <c r="AE78" s="58"/>
    </row>
    <row r="79" ht="12">
      <c r="AE79" s="58"/>
    </row>
    <row r="80" ht="12">
      <c r="AE80" s="58"/>
    </row>
    <row r="81" ht="12">
      <c r="AE81" s="58"/>
    </row>
    <row r="82" ht="12">
      <c r="AE82" s="58"/>
    </row>
    <row r="83" ht="12">
      <c r="AE83" s="58"/>
    </row>
    <row r="84" ht="12">
      <c r="AE84" s="58"/>
    </row>
    <row r="85" ht="12">
      <c r="AE85" s="58"/>
    </row>
    <row r="86" ht="12">
      <c r="AE86" s="58"/>
    </row>
    <row r="87" ht="12">
      <c r="AE87" s="58"/>
    </row>
    <row r="88" ht="12">
      <c r="AE88" s="58"/>
    </row>
    <row r="89" ht="12">
      <c r="AE89" s="58"/>
    </row>
    <row r="90" ht="33" customHeight="1">
      <c r="AE90" s="58"/>
    </row>
    <row r="91" ht="15.75" customHeight="1">
      <c r="AE91" s="58"/>
    </row>
    <row r="92" ht="12">
      <c r="AE92" s="58"/>
    </row>
    <row r="93" ht="12">
      <c r="AE93" s="58"/>
    </row>
    <row r="94" ht="12">
      <c r="AE94" s="58"/>
    </row>
    <row r="95" ht="12">
      <c r="AE95" s="58"/>
    </row>
    <row r="96" ht="12">
      <c r="AE96" s="58"/>
    </row>
    <row r="97" ht="12">
      <c r="AE97" s="58"/>
    </row>
    <row r="98" ht="12">
      <c r="AE98" s="58"/>
    </row>
    <row r="99" ht="12">
      <c r="AE99" s="58"/>
    </row>
    <row r="100" ht="12">
      <c r="AE100" s="58"/>
    </row>
    <row r="101" ht="12">
      <c r="AE101" s="58"/>
    </row>
    <row r="102" ht="12">
      <c r="AE102" s="58"/>
    </row>
    <row r="103" ht="12">
      <c r="AE103" s="58"/>
    </row>
    <row r="104" ht="12">
      <c r="AE104" s="58"/>
    </row>
    <row r="105" ht="12">
      <c r="AE105" s="58"/>
    </row>
    <row r="106" ht="12">
      <c r="AE106" s="58"/>
    </row>
    <row r="107" ht="12">
      <c r="AE107" s="58"/>
    </row>
    <row r="108" ht="12">
      <c r="AE108" s="58"/>
    </row>
    <row r="109" ht="12">
      <c r="AE109" s="58"/>
    </row>
    <row r="110" ht="12">
      <c r="AE110" s="58"/>
    </row>
    <row r="111" ht="12">
      <c r="AE111" s="58"/>
    </row>
    <row r="112" ht="12">
      <c r="AE112" s="58"/>
    </row>
    <row r="113" ht="12">
      <c r="AE113" s="58"/>
    </row>
    <row r="114" ht="12">
      <c r="AE114" s="58"/>
    </row>
    <row r="115" ht="12">
      <c r="AE115" s="58"/>
    </row>
    <row r="116" ht="12">
      <c r="AE116" s="58"/>
    </row>
    <row r="117" ht="12">
      <c r="AE117" s="58"/>
    </row>
    <row r="118" ht="12">
      <c r="AE118" s="58"/>
    </row>
    <row r="119" ht="12">
      <c r="AE119" s="58"/>
    </row>
    <row r="120" ht="12">
      <c r="AE120" s="58"/>
    </row>
    <row r="121" ht="12">
      <c r="AE121" s="58"/>
    </row>
    <row r="122" ht="12">
      <c r="AE122" s="58"/>
    </row>
    <row r="123" ht="12">
      <c r="AE123" s="58"/>
    </row>
    <row r="124" ht="12">
      <c r="AE124" s="58"/>
    </row>
    <row r="125" ht="12">
      <c r="AE125" s="58"/>
    </row>
    <row r="126" ht="12">
      <c r="AE126" s="58"/>
    </row>
    <row r="127" ht="12">
      <c r="AE127" s="58"/>
    </row>
    <row r="128" ht="12">
      <c r="AE128" s="58"/>
    </row>
    <row r="129" ht="12">
      <c r="AE129" s="58"/>
    </row>
    <row r="130" ht="12">
      <c r="AE130" s="58"/>
    </row>
    <row r="131" ht="12">
      <c r="AE131" s="58"/>
    </row>
    <row r="132" ht="12">
      <c r="AE132" s="58"/>
    </row>
    <row r="133" ht="12">
      <c r="AE133" s="58"/>
    </row>
    <row r="134" ht="12">
      <c r="AE134" s="58"/>
    </row>
    <row r="135" ht="12">
      <c r="AE135" s="58"/>
    </row>
    <row r="136" ht="12">
      <c r="AE136" s="58"/>
    </row>
    <row r="137" ht="12">
      <c r="AE137" s="58"/>
    </row>
    <row r="138" ht="12">
      <c r="AE138" s="58"/>
    </row>
    <row r="139" ht="12">
      <c r="AE139" s="58"/>
    </row>
    <row r="140" ht="12">
      <c r="AE140" s="58"/>
    </row>
    <row r="141" ht="12">
      <c r="AE141" s="58"/>
    </row>
    <row r="142" ht="12">
      <c r="AE142" s="58"/>
    </row>
    <row r="143" ht="12">
      <c r="AE143" s="58"/>
    </row>
    <row r="144" ht="12">
      <c r="AE144" s="58"/>
    </row>
    <row r="145" ht="12">
      <c r="AE145" s="58"/>
    </row>
    <row r="146" ht="12">
      <c r="AE146" s="58"/>
    </row>
    <row r="147" ht="12">
      <c r="AE147" s="58"/>
    </row>
    <row r="148" ht="12">
      <c r="AE148" s="58"/>
    </row>
    <row r="149" ht="12">
      <c r="AE149" s="58"/>
    </row>
    <row r="150" ht="12">
      <c r="AE150" s="58"/>
    </row>
    <row r="151" ht="12">
      <c r="AE151" s="58"/>
    </row>
    <row r="152" ht="12">
      <c r="AE152" s="58"/>
    </row>
    <row r="153" ht="12">
      <c r="AE153" s="58"/>
    </row>
    <row r="154" ht="12">
      <c r="AE154" s="58"/>
    </row>
    <row r="155" ht="12">
      <c r="AE155" s="58"/>
    </row>
    <row r="156" ht="12">
      <c r="AE156" s="58"/>
    </row>
    <row r="157" ht="12">
      <c r="AE157" s="58"/>
    </row>
    <row r="158" ht="12">
      <c r="AE158" s="58"/>
    </row>
    <row r="159" ht="12">
      <c r="AE159" s="58"/>
    </row>
    <row r="160" ht="12">
      <c r="AE160" s="58"/>
    </row>
    <row r="161" ht="12">
      <c r="AE161" s="58"/>
    </row>
    <row r="162" ht="12">
      <c r="AE162" s="58"/>
    </row>
    <row r="163" ht="12">
      <c r="AE163" s="58"/>
    </row>
    <row r="164" ht="12">
      <c r="AE164" s="58"/>
    </row>
    <row r="165" ht="12">
      <c r="AE165" s="58"/>
    </row>
    <row r="166" ht="12">
      <c r="AE166" s="58"/>
    </row>
    <row r="167" ht="12">
      <c r="AE167" s="58"/>
    </row>
    <row r="168" ht="12">
      <c r="AE168" s="58"/>
    </row>
    <row r="169" ht="12">
      <c r="AE169" s="58"/>
    </row>
    <row r="170" ht="12">
      <c r="AE170" s="58"/>
    </row>
    <row r="171" ht="12">
      <c r="AE171" s="58"/>
    </row>
    <row r="172" ht="12">
      <c r="AE172" s="58"/>
    </row>
    <row r="173" ht="12">
      <c r="AE173" s="58"/>
    </row>
    <row r="174" ht="12">
      <c r="AE174" s="58"/>
    </row>
    <row r="175" ht="12">
      <c r="AE175" s="58"/>
    </row>
    <row r="176" ht="12">
      <c r="AE176" s="58"/>
    </row>
    <row r="177" ht="12">
      <c r="AE177" s="58"/>
    </row>
    <row r="178" ht="12">
      <c r="AE178" s="58"/>
    </row>
    <row r="179" ht="12">
      <c r="AE179" s="58"/>
    </row>
    <row r="180" ht="12">
      <c r="AE180" s="58"/>
    </row>
    <row r="181" ht="12">
      <c r="AE181" s="58"/>
    </row>
    <row r="182" ht="12">
      <c r="AE182" s="58"/>
    </row>
    <row r="183" ht="12">
      <c r="AE183" s="58"/>
    </row>
    <row r="184" ht="12">
      <c r="AE184" s="58"/>
    </row>
    <row r="185" ht="12">
      <c r="AE185" s="58"/>
    </row>
    <row r="186" ht="12">
      <c r="AE186" s="58"/>
    </row>
    <row r="187" ht="12">
      <c r="AE187" s="58"/>
    </row>
    <row r="188" ht="12">
      <c r="AE188" s="58"/>
    </row>
    <row r="189" ht="12">
      <c r="AE189" s="58"/>
    </row>
    <row r="190" ht="12">
      <c r="AE190" s="58"/>
    </row>
    <row r="191" ht="12">
      <c r="AE191" s="58"/>
    </row>
  </sheetData>
  <sheetProtection/>
  <mergeCells count="9">
    <mergeCell ref="B2:AF2"/>
    <mergeCell ref="I4:O4"/>
    <mergeCell ref="P4:W4"/>
    <mergeCell ref="X4:AE4"/>
    <mergeCell ref="B4:H4"/>
    <mergeCell ref="B3:H3"/>
    <mergeCell ref="I3:O3"/>
    <mergeCell ref="P3:W3"/>
    <mergeCell ref="X3:AE3"/>
  </mergeCells>
  <printOptions gridLines="1"/>
  <pageMargins left="0.6" right="0.6" top="1" bottom="1" header="0.5" footer="0.5"/>
  <pageSetup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C54" sqref="C54"/>
    </sheetView>
  </sheetViews>
  <sheetFormatPr defaultColWidth="11.00390625" defaultRowHeight="12"/>
  <sheetData>
    <row r="1" ht="105" customHeight="1"/>
  </sheetData>
  <sheetProtection/>
  <printOptions/>
  <pageMargins left="1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Decher</dc:creator>
  <cp:keywords/>
  <dc:description/>
  <cp:lastModifiedBy>Microsoft Office User</cp:lastModifiedBy>
  <cp:lastPrinted>2010-01-19T17:53:27Z</cp:lastPrinted>
  <dcterms:created xsi:type="dcterms:W3CDTF">2002-09-03T17:22:14Z</dcterms:created>
  <dcterms:modified xsi:type="dcterms:W3CDTF">2018-03-04T19:47:10Z</dcterms:modified>
  <cp:category/>
  <cp:version/>
  <cp:contentType/>
  <cp:contentStatus/>
</cp:coreProperties>
</file>